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ục lục\nghèo\báo cáo\"/>
    </mc:Choice>
  </mc:AlternateContent>
  <bookViews>
    <workbookView xWindow="0" yWindow="0" windowWidth="20730" windowHeight="11760"/>
  </bookViews>
  <sheets>
    <sheet name="7.1" sheetId="1" r:id="rId1"/>
    <sheet name="7.2" sheetId="2" r:id="rId2"/>
    <sheet name="7.3" sheetId="3" r:id="rId3"/>
    <sheet name="7.4" sheetId="4" r:id="rId4"/>
    <sheet name="7.5" sheetId="5" r:id="rId5"/>
    <sheet name=" 7.6" sheetId="6" r:id="rId6"/>
    <sheet name="7.7" sheetId="8" r:id="rId7"/>
    <sheet name="7.8" sheetId="7" r:id="rId8"/>
    <sheet name="7.9" sheetId="9" r:id="rId9"/>
    <sheet name="7.10" sheetId="10" r:id="rId10"/>
    <sheet name="7.11" sheetId="11" r:id="rId11"/>
    <sheet name="HN" sheetId="13" r:id="rId12"/>
    <sheet name="CN" sheetId="14" r:id="rId13"/>
    <sheet name="Sheet1" sheetId="16" r:id="rId14"/>
  </sheets>
  <definedNames>
    <definedName name="_ftn1" localSheetId="7">'7.8'!#REF!</definedName>
    <definedName name="_ftn2" localSheetId="7">'7.8'!#REF!</definedName>
    <definedName name="_ftn3" localSheetId="7">'7.8'!#REF!</definedName>
    <definedName name="_ftnref1" localSheetId="7">'7.8'!#REF!</definedName>
    <definedName name="_ftnref2" localSheetId="7">'7.8'!#REF!</definedName>
    <definedName name="_ftnref3" localSheetId="7">'7.8'!#REF!</definedName>
    <definedName name="_xlnm.Print_Titles" localSheetId="0">'7.1'!$7:$9</definedName>
    <definedName name="_xlnm.Print_Titles" localSheetId="9">'7.10'!$7:$9</definedName>
    <definedName name="_xlnm.Print_Titles" localSheetId="10">'7.11'!$7:$11</definedName>
    <definedName name="_xlnm.Print_Titles" localSheetId="2">'7.3'!$6:$8</definedName>
    <definedName name="_xlnm.Print_Titles" localSheetId="3">'7.4'!$6:$7</definedName>
    <definedName name="_xlnm.Print_Titles" localSheetId="6">'7.7'!$7:$8</definedName>
    <definedName name="_xlnm.Print_Titles" localSheetId="7">'7.8'!$6:$10</definedName>
    <definedName name="_xlnm.Print_Titles" localSheetId="12">CN!$10:$11</definedName>
    <definedName name="_xlnm.Print_Titles" localSheetId="11">HN!$10:$11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13" i="1"/>
  <c r="M11" i="3" l="1"/>
  <c r="F37" i="14" l="1"/>
  <c r="F193" i="14" l="1"/>
  <c r="F64" i="14" l="1"/>
  <c r="F171" i="14" l="1"/>
  <c r="F178" i="14"/>
  <c r="C14" i="6"/>
  <c r="F184" i="14" l="1"/>
  <c r="F126" i="14" l="1"/>
  <c r="F54" i="14" l="1"/>
  <c r="D13" i="1" l="1"/>
  <c r="D8" i="4" l="1"/>
  <c r="J8" i="4"/>
  <c r="N8" i="4"/>
  <c r="L10" i="3"/>
  <c r="L12" i="1" l="1"/>
  <c r="L14" i="1"/>
  <c r="L15" i="1"/>
  <c r="L16" i="1"/>
  <c r="L17" i="1"/>
  <c r="L18" i="1"/>
  <c r="L19" i="1"/>
  <c r="L20" i="1"/>
  <c r="L21" i="1"/>
  <c r="K12" i="1"/>
  <c r="K14" i="1"/>
  <c r="K15" i="1"/>
  <c r="K16" i="1"/>
  <c r="K17" i="1"/>
  <c r="K18" i="1"/>
  <c r="K19" i="1"/>
  <c r="K20" i="1"/>
  <c r="K21" i="1"/>
  <c r="F12" i="14" l="1"/>
  <c r="F211" i="14" l="1"/>
  <c r="F26" i="13"/>
  <c r="F23" i="13"/>
  <c r="F16" i="13"/>
  <c r="F12" i="13"/>
  <c r="K16" i="7" l="1"/>
  <c r="D16" i="9" l="1"/>
  <c r="E17" i="5" l="1"/>
  <c r="F17" i="5"/>
  <c r="G17" i="5"/>
  <c r="H17" i="5"/>
  <c r="J17" i="5"/>
  <c r="K17" i="5"/>
  <c r="L17" i="5"/>
  <c r="M17" i="5"/>
  <c r="N17" i="5"/>
  <c r="O17" i="5"/>
  <c r="D17" i="5"/>
  <c r="G19" i="1" l="1"/>
  <c r="H12" i="8" l="1"/>
  <c r="J12" i="8"/>
  <c r="K12" i="8"/>
  <c r="I15" i="7" l="1"/>
  <c r="F22" i="7"/>
  <c r="F21" i="7"/>
  <c r="G17" i="7" l="1"/>
  <c r="G32" i="7"/>
  <c r="G31" i="7"/>
  <c r="F32" i="7"/>
  <c r="F31" i="7"/>
  <c r="F30" i="7"/>
  <c r="F29" i="7"/>
  <c r="G26" i="7"/>
  <c r="G25" i="7"/>
  <c r="D10" i="4" l="1"/>
  <c r="D19" i="4" s="1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4" i="2"/>
  <c r="L13" i="2"/>
  <c r="L15" i="2" l="1"/>
  <c r="D20" i="5"/>
  <c r="C13" i="8" l="1"/>
  <c r="E13" i="8" s="1"/>
  <c r="C14" i="8"/>
  <c r="C15" i="8"/>
  <c r="C16" i="8"/>
  <c r="C17" i="8"/>
  <c r="C18" i="8"/>
  <c r="C19" i="8"/>
  <c r="C12" i="8"/>
  <c r="K15" i="8" l="1"/>
  <c r="L15" i="8"/>
  <c r="M15" i="8"/>
  <c r="N15" i="8"/>
  <c r="D13" i="8"/>
  <c r="L13" i="8"/>
  <c r="K13" i="8"/>
  <c r="J13" i="8"/>
  <c r="I13" i="8"/>
  <c r="H13" i="8"/>
  <c r="O13" i="8"/>
  <c r="G13" i="8"/>
  <c r="N13" i="8"/>
  <c r="F13" i="8"/>
  <c r="K17" i="8"/>
  <c r="L17" i="8"/>
  <c r="E17" i="8"/>
  <c r="M17" i="8"/>
  <c r="F17" i="8"/>
  <c r="N17" i="8"/>
  <c r="G17" i="8"/>
  <c r="O17" i="8"/>
  <c r="H17" i="8"/>
  <c r="D17" i="8"/>
  <c r="I17" i="8"/>
  <c r="J17" i="8"/>
  <c r="M13" i="8"/>
  <c r="C13" i="5"/>
  <c r="C14" i="5"/>
  <c r="D14" i="5" s="1"/>
  <c r="C15" i="5"/>
  <c r="C16" i="5"/>
  <c r="C17" i="5"/>
  <c r="C18" i="5"/>
  <c r="C19" i="5"/>
  <c r="C12" i="5"/>
  <c r="M12" i="3" l="1"/>
  <c r="J14" i="1" l="1"/>
  <c r="J12" i="1"/>
  <c r="E19" i="8" l="1"/>
  <c r="F19" i="8"/>
  <c r="G19" i="8"/>
  <c r="H19" i="8"/>
  <c r="I19" i="8"/>
  <c r="J19" i="8"/>
  <c r="K19" i="8"/>
  <c r="L19" i="8"/>
  <c r="M19" i="8"/>
  <c r="N19" i="8"/>
  <c r="O19" i="8"/>
  <c r="D19" i="8"/>
  <c r="E19" i="5"/>
  <c r="F19" i="5"/>
  <c r="G19" i="5"/>
  <c r="H19" i="5"/>
  <c r="I19" i="5"/>
  <c r="J19" i="5"/>
  <c r="K19" i="5"/>
  <c r="L19" i="5"/>
  <c r="M19" i="5"/>
  <c r="N19" i="5"/>
  <c r="O19" i="5"/>
  <c r="D19" i="5"/>
  <c r="O16" i="8" l="1"/>
  <c r="N16" i="8"/>
  <c r="K16" i="8"/>
  <c r="G16" i="8"/>
  <c r="F16" i="8"/>
  <c r="E16" i="8"/>
  <c r="H16" i="8"/>
  <c r="I16" i="8"/>
  <c r="J16" i="8"/>
  <c r="L16" i="8"/>
  <c r="M16" i="8"/>
  <c r="D16" i="8"/>
  <c r="L11" i="3" l="1"/>
  <c r="G24" i="7" l="1"/>
  <c r="G23" i="7"/>
  <c r="F24" i="7"/>
  <c r="F23" i="7"/>
  <c r="F15" i="8" l="1"/>
  <c r="E15" i="8"/>
  <c r="D15" i="8"/>
  <c r="F18" i="8" l="1"/>
  <c r="G18" i="8"/>
  <c r="I18" i="8"/>
  <c r="J18" i="8"/>
  <c r="K18" i="8"/>
  <c r="L18" i="8"/>
  <c r="M18" i="8"/>
  <c r="E14" i="8" l="1"/>
  <c r="F14" i="8"/>
  <c r="G14" i="8"/>
  <c r="H14" i="8"/>
  <c r="I14" i="8"/>
  <c r="J14" i="8"/>
  <c r="K14" i="8"/>
  <c r="L14" i="8"/>
  <c r="M14" i="8"/>
  <c r="N14" i="8"/>
  <c r="O14" i="8"/>
  <c r="D14" i="8"/>
  <c r="C12" i="6"/>
  <c r="E14" i="5" l="1"/>
  <c r="F14" i="5"/>
  <c r="G14" i="5"/>
  <c r="H14" i="5"/>
  <c r="I14" i="5"/>
  <c r="K14" i="5"/>
  <c r="L14" i="5"/>
  <c r="M14" i="5"/>
  <c r="N14" i="5"/>
  <c r="O14" i="5"/>
  <c r="K9" i="9" l="1"/>
  <c r="K12" i="9"/>
  <c r="K10" i="9" s="1"/>
  <c r="J11" i="9"/>
  <c r="Q10" i="9"/>
  <c r="Q8" i="9"/>
  <c r="G18" i="7"/>
  <c r="F18" i="7"/>
  <c r="F17" i="7"/>
  <c r="Q19" i="9" l="1"/>
  <c r="D12" i="9" l="1"/>
  <c r="D13" i="9"/>
  <c r="D14" i="9"/>
  <c r="D15" i="9"/>
  <c r="D11" i="9"/>
  <c r="G28" i="7"/>
  <c r="G27" i="7"/>
  <c r="F28" i="7"/>
  <c r="F27" i="7"/>
  <c r="J19" i="1"/>
  <c r="G20" i="7" l="1"/>
  <c r="G19" i="7"/>
  <c r="F20" i="7"/>
  <c r="F19" i="7"/>
  <c r="C11" i="8"/>
  <c r="L17" i="3" l="1"/>
  <c r="C10" i="8" l="1"/>
  <c r="C9" i="8" s="1"/>
  <c r="H10" i="8" l="1"/>
  <c r="J10" i="8"/>
  <c r="I10" i="8"/>
  <c r="O10" i="8"/>
  <c r="M10" i="8"/>
  <c r="C20" i="8"/>
  <c r="K10" i="8"/>
  <c r="L10" i="8"/>
  <c r="F10" i="8"/>
  <c r="N10" i="8"/>
  <c r="C11" i="5"/>
  <c r="C10" i="5"/>
  <c r="D14" i="11"/>
  <c r="E14" i="11"/>
  <c r="F14" i="11"/>
  <c r="G14" i="11"/>
  <c r="H14" i="11"/>
  <c r="I14" i="11"/>
  <c r="J14" i="11"/>
  <c r="C14" i="11"/>
  <c r="D12" i="11"/>
  <c r="E12" i="11"/>
  <c r="F12" i="11"/>
  <c r="G12" i="11"/>
  <c r="H12" i="11"/>
  <c r="I12" i="11"/>
  <c r="J12" i="11"/>
  <c r="C12" i="11"/>
  <c r="C23" i="11" l="1"/>
  <c r="C9" i="5"/>
  <c r="C20" i="5" s="1"/>
  <c r="J10" i="5"/>
  <c r="J9" i="5" s="1"/>
  <c r="I10" i="5"/>
  <c r="I9" i="5" s="1"/>
  <c r="H10" i="5"/>
  <c r="H9" i="5" s="1"/>
  <c r="L10" i="5"/>
  <c r="L9" i="5" s="1"/>
  <c r="O10" i="5"/>
  <c r="O9" i="5" s="1"/>
  <c r="G10" i="5"/>
  <c r="G9" i="5" s="1"/>
  <c r="M10" i="5"/>
  <c r="M9" i="5" s="1"/>
  <c r="D10" i="5"/>
  <c r="D9" i="5" s="1"/>
  <c r="N10" i="5"/>
  <c r="N9" i="5" s="1"/>
  <c r="F10" i="5"/>
  <c r="F9" i="5" s="1"/>
  <c r="E10" i="5"/>
  <c r="E9" i="5" s="1"/>
  <c r="K10" i="5"/>
  <c r="K9" i="5" s="1"/>
  <c r="J23" i="11"/>
  <c r="I23" i="11"/>
  <c r="H23" i="11"/>
  <c r="G23" i="11"/>
  <c r="F23" i="11"/>
  <c r="E23" i="11"/>
  <c r="D23" i="11"/>
  <c r="D40" i="10" l="1"/>
  <c r="E40" i="10"/>
  <c r="F40" i="10"/>
  <c r="G40" i="10"/>
  <c r="H40" i="10"/>
  <c r="I40" i="10"/>
  <c r="J40" i="10"/>
  <c r="C40" i="10"/>
  <c r="D37" i="10"/>
  <c r="E37" i="10"/>
  <c r="F37" i="10"/>
  <c r="G37" i="10"/>
  <c r="H37" i="10"/>
  <c r="I37" i="10"/>
  <c r="J37" i="10"/>
  <c r="C37" i="10"/>
  <c r="D34" i="10"/>
  <c r="E34" i="10"/>
  <c r="F34" i="10"/>
  <c r="G34" i="10"/>
  <c r="H34" i="10"/>
  <c r="I34" i="10"/>
  <c r="J34" i="10"/>
  <c r="C34" i="10"/>
  <c r="D31" i="10"/>
  <c r="E31" i="10"/>
  <c r="F31" i="10"/>
  <c r="G31" i="10"/>
  <c r="H31" i="10"/>
  <c r="I31" i="10"/>
  <c r="J31" i="10"/>
  <c r="C31" i="10"/>
  <c r="D28" i="10"/>
  <c r="E28" i="10"/>
  <c r="F28" i="10"/>
  <c r="G28" i="10"/>
  <c r="H28" i="10"/>
  <c r="I28" i="10"/>
  <c r="J28" i="10"/>
  <c r="C28" i="10"/>
  <c r="D25" i="10"/>
  <c r="E25" i="10"/>
  <c r="F25" i="10"/>
  <c r="G25" i="10"/>
  <c r="H25" i="10"/>
  <c r="I25" i="10"/>
  <c r="J25" i="10"/>
  <c r="C25" i="10"/>
  <c r="D22" i="10"/>
  <c r="E22" i="10"/>
  <c r="F22" i="10"/>
  <c r="G22" i="10"/>
  <c r="H22" i="10"/>
  <c r="I22" i="10"/>
  <c r="J22" i="10"/>
  <c r="C22" i="10"/>
  <c r="D19" i="10"/>
  <c r="E19" i="10"/>
  <c r="F19" i="10"/>
  <c r="G19" i="10"/>
  <c r="H19" i="10"/>
  <c r="I19" i="10"/>
  <c r="J19" i="10"/>
  <c r="C19" i="10"/>
  <c r="C15" i="10"/>
  <c r="C12" i="10" s="1"/>
  <c r="C11" i="10"/>
  <c r="D18" i="10"/>
  <c r="E18" i="10"/>
  <c r="F18" i="10"/>
  <c r="G18" i="10"/>
  <c r="H18" i="10"/>
  <c r="I18" i="10"/>
  <c r="J18" i="10"/>
  <c r="D17" i="10"/>
  <c r="E17" i="10"/>
  <c r="F17" i="10"/>
  <c r="G17" i="10"/>
  <c r="H17" i="10"/>
  <c r="I17" i="10"/>
  <c r="J17" i="10"/>
  <c r="C18" i="10"/>
  <c r="C17" i="10"/>
  <c r="D12" i="10"/>
  <c r="F12" i="10"/>
  <c r="G12" i="10"/>
  <c r="H12" i="10"/>
  <c r="I12" i="10"/>
  <c r="J12" i="10"/>
  <c r="D11" i="10"/>
  <c r="F11" i="10"/>
  <c r="F10" i="10" s="1"/>
  <c r="G11" i="10"/>
  <c r="H11" i="10"/>
  <c r="I11" i="10"/>
  <c r="J11" i="10"/>
  <c r="J12" i="9"/>
  <c r="J13" i="9"/>
  <c r="J14" i="9"/>
  <c r="J15" i="9"/>
  <c r="J16" i="9"/>
  <c r="J17" i="9"/>
  <c r="J18" i="9"/>
  <c r="C12" i="9"/>
  <c r="C13" i="9"/>
  <c r="C14" i="9"/>
  <c r="C15" i="9"/>
  <c r="C16" i="9"/>
  <c r="C17" i="9"/>
  <c r="C18" i="9"/>
  <c r="C11" i="9"/>
  <c r="D10" i="9"/>
  <c r="E10" i="9"/>
  <c r="F10" i="9"/>
  <c r="G10" i="9"/>
  <c r="H10" i="9"/>
  <c r="I10" i="9"/>
  <c r="L10" i="9"/>
  <c r="M10" i="9"/>
  <c r="N10" i="9"/>
  <c r="O10" i="9"/>
  <c r="P10" i="9"/>
  <c r="K8" i="9"/>
  <c r="K19" i="9" s="1"/>
  <c r="J9" i="9"/>
  <c r="J8" i="9" s="1"/>
  <c r="D9" i="9"/>
  <c r="D8" i="9" s="1"/>
  <c r="C9" i="9"/>
  <c r="C8" i="9" s="1"/>
  <c r="L8" i="9"/>
  <c r="M8" i="9"/>
  <c r="N8" i="9"/>
  <c r="O8" i="9"/>
  <c r="P8" i="9"/>
  <c r="E8" i="9"/>
  <c r="F8" i="9"/>
  <c r="G8" i="9"/>
  <c r="H8" i="9"/>
  <c r="I8" i="9"/>
  <c r="G14" i="7"/>
  <c r="G12" i="7" s="1"/>
  <c r="G13" i="7"/>
  <c r="G11" i="7" s="1"/>
  <c r="F14" i="7"/>
  <c r="F12" i="7" s="1"/>
  <c r="F13" i="7"/>
  <c r="F11" i="7" s="1"/>
  <c r="E16" i="7"/>
  <c r="F16" i="7"/>
  <c r="G16" i="7"/>
  <c r="H16" i="7"/>
  <c r="I16" i="7"/>
  <c r="J16" i="7"/>
  <c r="L16" i="7"/>
  <c r="M16" i="7"/>
  <c r="E15" i="7"/>
  <c r="F15" i="7"/>
  <c r="G15" i="7"/>
  <c r="H15" i="7"/>
  <c r="J15" i="7"/>
  <c r="K15" i="7"/>
  <c r="L15" i="7"/>
  <c r="M15" i="7"/>
  <c r="D32" i="7"/>
  <c r="D30" i="7"/>
  <c r="D28" i="7"/>
  <c r="D26" i="7"/>
  <c r="D24" i="7"/>
  <c r="D22" i="7"/>
  <c r="D20" i="7"/>
  <c r="D18" i="7"/>
  <c r="D31" i="7"/>
  <c r="D29" i="7"/>
  <c r="D27" i="7"/>
  <c r="D25" i="7"/>
  <c r="D23" i="7"/>
  <c r="D21" i="7"/>
  <c r="D19" i="7"/>
  <c r="D17" i="7"/>
  <c r="D14" i="7"/>
  <c r="D12" i="7" s="1"/>
  <c r="D13" i="7"/>
  <c r="D11" i="7" s="1"/>
  <c r="E12" i="7"/>
  <c r="H12" i="7"/>
  <c r="I12" i="7"/>
  <c r="K12" i="7"/>
  <c r="L12" i="7"/>
  <c r="E11" i="7"/>
  <c r="H11" i="7"/>
  <c r="I11" i="7"/>
  <c r="K11" i="7"/>
  <c r="L11" i="7"/>
  <c r="C13" i="6"/>
  <c r="C15" i="6"/>
  <c r="C16" i="6"/>
  <c r="C17" i="6"/>
  <c r="C10" i="6"/>
  <c r="C9" i="6" s="1"/>
  <c r="E9" i="6"/>
  <c r="F9" i="6"/>
  <c r="G9" i="6"/>
  <c r="H9" i="6"/>
  <c r="I9" i="6"/>
  <c r="J9" i="6"/>
  <c r="K9" i="6"/>
  <c r="L9" i="6"/>
  <c r="M9" i="6"/>
  <c r="N9" i="6"/>
  <c r="O9" i="6"/>
  <c r="D9" i="6"/>
  <c r="C12" i="4"/>
  <c r="C13" i="4"/>
  <c r="C14" i="4"/>
  <c r="C15" i="4"/>
  <c r="C16" i="4"/>
  <c r="C17" i="4"/>
  <c r="C11" i="4"/>
  <c r="E10" i="4"/>
  <c r="F10" i="4"/>
  <c r="G10" i="4"/>
  <c r="G19" i="4" s="1"/>
  <c r="G20" i="5" s="1"/>
  <c r="H10" i="4"/>
  <c r="I10" i="4"/>
  <c r="J10" i="4"/>
  <c r="J19" i="4" s="1"/>
  <c r="J20" i="5" s="1"/>
  <c r="K10" i="4"/>
  <c r="L10" i="4"/>
  <c r="M10" i="4"/>
  <c r="N10" i="4"/>
  <c r="N19" i="4" s="1"/>
  <c r="N20" i="5" s="1"/>
  <c r="O10" i="4"/>
  <c r="E8" i="4"/>
  <c r="F8" i="4"/>
  <c r="H8" i="4"/>
  <c r="I8" i="4"/>
  <c r="K8" i="4"/>
  <c r="L8" i="4"/>
  <c r="M8" i="4"/>
  <c r="M19" i="4" s="1"/>
  <c r="M20" i="5" s="1"/>
  <c r="O8" i="4"/>
  <c r="C9" i="4"/>
  <c r="C8" i="4" s="1"/>
  <c r="C11" i="6" l="1"/>
  <c r="C20" i="6" s="1"/>
  <c r="H19" i="4"/>
  <c r="H20" i="5" s="1"/>
  <c r="K19" i="4"/>
  <c r="K20" i="5" s="1"/>
  <c r="I19" i="4"/>
  <c r="I20" i="5" s="1"/>
  <c r="N19" i="9"/>
  <c r="F19" i="4"/>
  <c r="F20" i="5" s="1"/>
  <c r="J10" i="9"/>
  <c r="J19" i="9" s="1"/>
  <c r="L19" i="4"/>
  <c r="L20" i="5" s="1"/>
  <c r="O19" i="4"/>
  <c r="O20" i="5" s="1"/>
  <c r="E19" i="4"/>
  <c r="E20" i="5" s="1"/>
  <c r="G10" i="10"/>
  <c r="H45" i="10"/>
  <c r="D10" i="10"/>
  <c r="E10" i="10"/>
  <c r="M19" i="9"/>
  <c r="M34" i="7"/>
  <c r="E34" i="7"/>
  <c r="L19" i="9"/>
  <c r="I19" i="9"/>
  <c r="H19" i="9"/>
  <c r="J34" i="7"/>
  <c r="G19" i="9"/>
  <c r="I34" i="7"/>
  <c r="P19" i="9"/>
  <c r="F19" i="9"/>
  <c r="O19" i="9"/>
  <c r="E19" i="9"/>
  <c r="H9" i="8"/>
  <c r="L9" i="8"/>
  <c r="J9" i="8"/>
  <c r="K9" i="8"/>
  <c r="M9" i="8"/>
  <c r="E9" i="8"/>
  <c r="D9" i="8"/>
  <c r="N9" i="8"/>
  <c r="F9" i="8"/>
  <c r="I9" i="8"/>
  <c r="O9" i="8"/>
  <c r="G9" i="8"/>
  <c r="E45" i="10"/>
  <c r="D19" i="9"/>
  <c r="C10" i="9"/>
  <c r="C19" i="9" s="1"/>
  <c r="G34" i="7"/>
  <c r="H16" i="10"/>
  <c r="K34" i="7"/>
  <c r="J16" i="10"/>
  <c r="F45" i="10"/>
  <c r="G45" i="10"/>
  <c r="I16" i="10"/>
  <c r="G16" i="10"/>
  <c r="F16" i="10"/>
  <c r="E16" i="10"/>
  <c r="D45" i="10"/>
  <c r="D16" i="10"/>
  <c r="C16" i="10"/>
  <c r="C45" i="10"/>
  <c r="M33" i="7"/>
  <c r="L34" i="7"/>
  <c r="L33" i="7"/>
  <c r="K33" i="7"/>
  <c r="J33" i="7"/>
  <c r="I33" i="7"/>
  <c r="H34" i="7"/>
  <c r="H33" i="7"/>
  <c r="G33" i="7"/>
  <c r="F34" i="7"/>
  <c r="F33" i="7"/>
  <c r="E33" i="7"/>
  <c r="C44" i="10"/>
  <c r="C10" i="10"/>
  <c r="H10" i="10"/>
  <c r="I44" i="10"/>
  <c r="I10" i="10"/>
  <c r="J10" i="10"/>
  <c r="J45" i="10"/>
  <c r="J13" i="10"/>
  <c r="H13" i="10"/>
  <c r="D13" i="10"/>
  <c r="G13" i="10"/>
  <c r="E13" i="10"/>
  <c r="F13" i="10"/>
  <c r="H44" i="10"/>
  <c r="I13" i="10"/>
  <c r="J44" i="10"/>
  <c r="I45" i="10"/>
  <c r="C13" i="10"/>
  <c r="G44" i="10"/>
  <c r="F44" i="10"/>
  <c r="E44" i="10"/>
  <c r="D44" i="10"/>
  <c r="D16" i="7"/>
  <c r="D34" i="7" s="1"/>
  <c r="D15" i="7"/>
  <c r="D33" i="7" s="1"/>
  <c r="C10" i="4"/>
  <c r="C19" i="4" s="1"/>
  <c r="H43" i="10" l="1"/>
  <c r="E43" i="10"/>
  <c r="H11" i="6"/>
  <c r="F11" i="6"/>
  <c r="L11" i="6"/>
  <c r="M11" i="6"/>
  <c r="E11" i="6"/>
  <c r="O11" i="6"/>
  <c r="D11" i="6"/>
  <c r="J11" i="6"/>
  <c r="I11" i="6"/>
  <c r="G11" i="6"/>
  <c r="N11" i="6"/>
  <c r="K11" i="6"/>
  <c r="G43" i="10"/>
  <c r="F43" i="10"/>
  <c r="D43" i="10"/>
  <c r="C43" i="10"/>
  <c r="J43" i="10"/>
  <c r="I43" i="10"/>
  <c r="J21" i="1"/>
  <c r="G21" i="1"/>
  <c r="J20" i="1"/>
  <c r="G20" i="1"/>
  <c r="J18" i="1"/>
  <c r="G18" i="1"/>
  <c r="J17" i="1"/>
  <c r="G17" i="1"/>
  <c r="J16" i="1"/>
  <c r="G16" i="1"/>
  <c r="J15" i="1"/>
  <c r="G15" i="1"/>
  <c r="G14" i="1"/>
  <c r="I13" i="1"/>
  <c r="L13" i="1" s="1"/>
  <c r="H13" i="1"/>
  <c r="F13" i="1"/>
  <c r="E13" i="1"/>
  <c r="G12" i="1"/>
  <c r="I11" i="1"/>
  <c r="H11" i="1"/>
  <c r="K11" i="1" s="1"/>
  <c r="F11" i="1"/>
  <c r="E11" i="1"/>
  <c r="G11" i="1"/>
  <c r="K13" i="1" l="1"/>
  <c r="L11" i="1"/>
  <c r="E22" i="1"/>
  <c r="J13" i="1"/>
  <c r="H22" i="1"/>
  <c r="I11" i="8"/>
  <c r="I20" i="6"/>
  <c r="I20" i="8" s="1"/>
  <c r="O20" i="6"/>
  <c r="O20" i="8" s="1"/>
  <c r="O11" i="8"/>
  <c r="N11" i="8"/>
  <c r="N20" i="6"/>
  <c r="N20" i="8" s="1"/>
  <c r="M11" i="8"/>
  <c r="M20" i="6"/>
  <c r="M20" i="8" s="1"/>
  <c r="G11" i="8"/>
  <c r="G20" i="6"/>
  <c r="G20" i="8" s="1"/>
  <c r="D20" i="6"/>
  <c r="D20" i="8" s="1"/>
  <c r="D11" i="8"/>
  <c r="J11" i="1"/>
  <c r="D22" i="1"/>
  <c r="F22" i="1"/>
  <c r="I22" i="1"/>
  <c r="J22" i="1" l="1"/>
  <c r="G22" i="1"/>
  <c r="E14" i="3"/>
  <c r="F14" i="3"/>
  <c r="G14" i="3"/>
  <c r="H14" i="3"/>
  <c r="I14" i="3"/>
  <c r="J14" i="3"/>
  <c r="K14" i="3"/>
  <c r="L14" i="3"/>
  <c r="D14" i="3"/>
  <c r="E13" i="3"/>
  <c r="F13" i="3"/>
  <c r="G13" i="3"/>
  <c r="H13" i="3"/>
  <c r="I13" i="3"/>
  <c r="J13" i="3"/>
  <c r="K13" i="3"/>
  <c r="L13" i="3"/>
  <c r="D13" i="3"/>
  <c r="F10" i="3"/>
  <c r="H10" i="3"/>
  <c r="I10" i="3"/>
  <c r="D10" i="3"/>
  <c r="F9" i="3"/>
  <c r="H9" i="3"/>
  <c r="I9" i="3"/>
  <c r="K9" i="3"/>
  <c r="E16" i="2"/>
  <c r="F16" i="2"/>
  <c r="G16" i="2"/>
  <c r="H16" i="2"/>
  <c r="I16" i="2"/>
  <c r="J16" i="2"/>
  <c r="K16" i="2"/>
  <c r="L16" i="2"/>
  <c r="D16" i="2"/>
  <c r="E15" i="2"/>
  <c r="F15" i="2"/>
  <c r="G15" i="2"/>
  <c r="H15" i="2"/>
  <c r="I15" i="2"/>
  <c r="J15" i="2"/>
  <c r="K15" i="2"/>
  <c r="D15" i="2"/>
  <c r="E12" i="2"/>
  <c r="F12" i="2"/>
  <c r="G12" i="2"/>
  <c r="H12" i="2"/>
  <c r="I12" i="2"/>
  <c r="J12" i="2"/>
  <c r="K12" i="2"/>
  <c r="L12" i="2"/>
  <c r="L34" i="2" s="1"/>
  <c r="D12" i="2"/>
  <c r="E11" i="2"/>
  <c r="F11" i="2"/>
  <c r="G11" i="2"/>
  <c r="H11" i="2"/>
  <c r="I11" i="2"/>
  <c r="J11" i="2"/>
  <c r="K11" i="2"/>
  <c r="L11" i="2"/>
  <c r="L33" i="2" s="1"/>
  <c r="D11" i="2"/>
  <c r="M13" i="3" l="1"/>
  <c r="M14" i="3"/>
  <c r="D32" i="3"/>
  <c r="D34" i="2"/>
  <c r="H32" i="3"/>
  <c r="D31" i="3"/>
  <c r="H33" i="2"/>
  <c r="E32" i="3"/>
  <c r="J32" i="3"/>
  <c r="I32" i="3"/>
  <c r="I31" i="3"/>
  <c r="H31" i="3"/>
  <c r="G32" i="3"/>
  <c r="G31" i="3"/>
  <c r="F32" i="3"/>
  <c r="F31" i="3"/>
  <c r="L31" i="3"/>
  <c r="E31" i="3"/>
  <c r="K34" i="2"/>
  <c r="K33" i="2"/>
  <c r="J34" i="2"/>
  <c r="J33" i="2"/>
  <c r="I34" i="2"/>
  <c r="I33" i="2"/>
  <c r="H34" i="2"/>
  <c r="G34" i="2"/>
  <c r="G33" i="2"/>
  <c r="F34" i="2"/>
  <c r="F33" i="2"/>
  <c r="E34" i="2"/>
  <c r="E33" i="2"/>
  <c r="D33" i="2"/>
  <c r="K31" i="3"/>
  <c r="L32" i="3"/>
  <c r="J31" i="3"/>
  <c r="K32" i="3"/>
  <c r="E20" i="6" l="1"/>
  <c r="E20" i="8" s="1"/>
  <c r="E11" i="8"/>
  <c r="H20" i="6"/>
  <c r="H20" i="8" s="1"/>
  <c r="H11" i="8"/>
  <c r="L20" i="6"/>
  <c r="L20" i="8" s="1"/>
  <c r="L11" i="8"/>
  <c r="K20" i="6"/>
  <c r="K20" i="8" s="1"/>
  <c r="K11" i="8"/>
  <c r="F20" i="6"/>
  <c r="F20" i="8" s="1"/>
  <c r="F11" i="8"/>
  <c r="J20" i="6"/>
  <c r="J20" i="8" s="1"/>
  <c r="J11" i="8"/>
</calcChain>
</file>

<file path=xl/sharedStrings.xml><?xml version="1.0" encoding="utf-8"?>
<sst xmlns="http://schemas.openxmlformats.org/spreadsheetml/2006/main" count="900" uniqueCount="418">
  <si>
    <t>TT</t>
  </si>
  <si>
    <t>Khu vực/Địa bàn</t>
  </si>
  <si>
    <t>Tổng số hộ nghèo</t>
  </si>
  <si>
    <t>Tổng số hộ cận nghèo</t>
  </si>
  <si>
    <t>Số hộ</t>
  </si>
  <si>
    <t>Nhân khẩu</t>
  </si>
  <si>
    <t>Tỷ lệ</t>
  </si>
  <si>
    <t>A</t>
  </si>
  <si>
    <t>B</t>
  </si>
  <si>
    <t>I</t>
  </si>
  <si>
    <t>Khu vực thành thị</t>
  </si>
  <si>
    <t>II</t>
  </si>
  <si>
    <t>Khu vực nông thôn</t>
  </si>
  <si>
    <t>Tổng cộng (I + II)</t>
  </si>
  <si>
    <t>Phân tổ</t>
  </si>
  <si>
    <t>Diễn biến giảm số hộ nghèo</t>
  </si>
  <si>
    <t>Diễn biến tăng số hộ nghèo</t>
  </si>
  <si>
    <t>Số hộ thoát nghèo</t>
  </si>
  <si>
    <t>Nguyên nhân: thay đổi nhân khẩu, hộ nghèo đơn thân chết đi, chuyển đi nơi khác, tách, nhập với hộ khác,…</t>
  </si>
  <si>
    <t>Số hộ cận nghèo trở thành hộ nghèo</t>
  </si>
  <si>
    <t>Số hộ ngoài danh sách hộ nghèo, hộ cận nghèo gặp khó khăn đột xuất trong năm</t>
  </si>
  <si>
    <t>Nguyên nhân: thay đổi nhân khẩu, chuyển đến, tách, nhập với hộ khác,...</t>
  </si>
  <si>
    <t>Trở thành hộ cận nghèo</t>
  </si>
  <si>
    <t>Vượt chuẩn cận nghèo</t>
  </si>
  <si>
    <t>Tái nghèo</t>
  </si>
  <si>
    <t>Phát sinh mới</t>
  </si>
  <si>
    <t>Hộ</t>
  </si>
  <si>
    <t>III </t>
  </si>
  <si>
    <t>Tổng cộng I + II</t>
  </si>
  <si>
    <t>Diễn biến giảm số hộ cận nghèo</t>
  </si>
  <si>
    <t>Diễn biến tăng số hộ cận nghèo</t>
  </si>
  <si>
    <t>Số hộ cận nghèo   trở thành hộ nghèo</t>
  </si>
  <si>
    <t>Nguyên nhân: thay đổi nhân khẩu, hộ đơn thân chết đi, chuyển đi nơi khác, tách, nhập với hộ khác,...</t>
  </si>
  <si>
    <t>Số hộ nghèo trở thành hộ cận nghèo</t>
  </si>
  <si>
    <t>Tái cận nghèo</t>
  </si>
  <si>
    <t>Khu vực/</t>
  </si>
  <si>
    <t>Đơn vị</t>
  </si>
  <si>
    <t>III</t>
  </si>
  <si>
    <t>Ghi chú:</t>
  </si>
  <si>
    <t>Chỉ số thiếu hụt dịch vụ xã hội cơ bản của hộ nghèo</t>
  </si>
  <si>
    <t>Chỉ số thiếu hụt dịch vụ xã hội cơ bản của hộ cận nghèo</t>
  </si>
  <si>
    <t>Tổng số hộ dân cư</t>
  </si>
  <si>
    <t>Số hộ dân tộc thiểu số</t>
  </si>
  <si>
    <t>Tổng số</t>
  </si>
  <si>
    <t>hộ nghèo</t>
  </si>
  <si>
    <t>Kinh</t>
  </si>
  <si>
    <t>Hoa</t>
  </si>
  <si>
    <t>Không có đất sản xuất</t>
  </si>
  <si>
    <t>Không có vốn sản xuất, kinh doanh</t>
  </si>
  <si>
    <t>Không có lao động</t>
  </si>
  <si>
    <t>Không có công cụ/ phương tiện sản xuất</t>
  </si>
  <si>
    <t>Không có kiến thức về sản xuất</t>
  </si>
  <si>
    <t>Không có kỹ năng lao động, sản xuất</t>
  </si>
  <si>
    <t>Có người ốm đau, bệnh nặng, tai nạn...</t>
  </si>
  <si>
    <t>C</t>
  </si>
  <si>
    <t>Chỉ số thiếu hụt của trẻ em thuộc hộ nghèo</t>
  </si>
  <si>
    <t>Chỉ số thiếu hụt của trẻ em thuộc hộ cận nghèo</t>
  </si>
  <si>
    <t xml:space="preserve">Tổng số trẻ em </t>
  </si>
  <si>
    <t>Y tế</t>
  </si>
  <si>
    <t>Giáo dục</t>
  </si>
  <si>
    <t>Chỉ số   thiếu hụt về dinh dưỡng</t>
  </si>
  <si>
    <t>Đơn vị tính</t>
  </si>
  <si>
    <t>Trẻ</t>
  </si>
  <si>
    <t>MẪU SỐ 7.1</t>
  </si>
  <si>
    <t>MẪU SỐ 7.2</t>
  </si>
  <si>
    <t>MẪU SỐ 7.3</t>
  </si>
  <si>
    <t>MẪU SỐ 7.4</t>
  </si>
  <si>
    <t xml:space="preserve"> PHÂN TÍCH CÁC CHỈ SỐ THIẾU HỤT DỊCH VỤ XÃ HỘI CƠ BẢN CỦA HỘ NGHÈO</t>
  </si>
  <si>
    <t>PHÂN TÍCH TỶ LỆ CÁC CHỈ SỐ THIẾU HỤT DỊCH VỤ XÃ HỘI CƠ BẢN CỦA HỘ NGHÈO</t>
  </si>
  <si>
    <t>MẪU SỐ 7.5</t>
  </si>
  <si>
    <t>MẪU SỐ 7.6</t>
  </si>
  <si>
    <t>PHÂN TÍCH CÁC CHỈ SỐ THIẾU HỤT DỊCH VỤ XÃ HỘI CƠ BẢN CỦA HỘ CẬN NGHÈO</t>
  </si>
  <si>
    <t>PHÂN TÍCH TỶ LỆ CÁC CHỈ SỐ THIẾU HỤT DỊCH VỤ XÃ HỘI CƠ BẢN CỦA HỘ CẬN NGHÈO</t>
  </si>
  <si>
    <t>MẪU SỐ 7.7</t>
  </si>
  <si>
    <t>MẪU SỐ 7.8</t>
  </si>
  <si>
    <t>MẪU SỐ 7.9</t>
  </si>
  <si>
    <t>MẪU SỐ 7.10</t>
  </si>
  <si>
    <t xml:space="preserve"> TỔNG HỢP CHỈ SỐ THIẾU HỤT CỦA TRẺ EM THUỘC HỘ NGHÈO, HỘ CẬN NGHÈO</t>
  </si>
  <si>
    <t>MẪU SỐ 7.11</t>
  </si>
  <si>
    <r>
      <t>CỘNG HÒA XÃ HỘI CHỦ NGHĨA VIỆT NAM</t>
    </r>
    <r>
      <rPr>
        <b/>
        <sz val="14"/>
        <rFont val="Times New Roman"/>
        <family val="1"/>
      </rPr>
      <t xml:space="preserve">
Độc lập - Tự do - Hạnh phúc</t>
    </r>
  </si>
  <si>
    <t>Hộ nghèo, hộ cận nghèo theo các nhóm đối tượng</t>
  </si>
  <si>
    <t>Hộ cận nghèo dân tộc thiểu số</t>
  </si>
  <si>
    <t>Hộ cận nghèo không có khả năng lao động</t>
  </si>
  <si>
    <t>Hộ cận nghèo có thành viên là người có công với cách mạng</t>
  </si>
  <si>
    <t xml:space="preserve"> PHÂN NHÓM HỘ NGHÈO, HỘ CẬN NGHÈO</t>
  </si>
  <si>
    <t>Khu vực/Đơn vị</t>
  </si>
  <si>
    <t>Hộ nghèo dân tộc thiểu số (1)</t>
  </si>
  <si>
    <t>Hộ nghèo không có khả năng lao động (2)</t>
  </si>
  <si>
    <t>Hộ nghèo có thành viên là người có công với cách mạng (3)</t>
  </si>
  <si>
    <t>PHÂN NHÓM HỘ NGHÈO, HỘ CẬN NGHÈO THEO DÂN TỘC</t>
  </si>
  <si>
    <t>Hộ nghèo dân tộc thiểu số</t>
  </si>
  <si>
    <t>hộ cận nghèo</t>
  </si>
  <si>
    <t>Tày</t>
  </si>
  <si>
    <t>Thái</t>
  </si>
  <si>
    <t>.....</t>
  </si>
  <si>
    <t>PHÂN NHÓM HỘ NGHÈO, HỘ CẬN NGHÈO THEO CÁC NGUYÊN NHÂN NGHÈO</t>
  </si>
  <si>
    <t>Nguyên nhân nghèo, cận nghèo</t>
  </si>
  <si>
    <t>- Hộ nghèo</t>
  </si>
  <si>
    <t>- Hộ cận nghèo</t>
  </si>
  <si>
    <t>CỘNG HÒA XÃ HỘI CHỦ NGHĨA VIỆT NAM
Độc lập - Tự do - Hạnh phúc</t>
  </si>
  <si>
    <t>Thị trấn</t>
  </si>
  <si>
    <t xml:space="preserve"> An Thạnh </t>
  </si>
  <si>
    <t xml:space="preserve"> Lợi Thuận </t>
  </si>
  <si>
    <t xml:space="preserve"> Thị Trấn </t>
  </si>
  <si>
    <t xml:space="preserve"> Tiên Thuận </t>
  </si>
  <si>
    <t xml:space="preserve"> Long Thuận </t>
  </si>
  <si>
    <t xml:space="preserve"> Long Khánh </t>
  </si>
  <si>
    <t xml:space="preserve"> Long Giang </t>
  </si>
  <si>
    <t xml:space="preserve"> Long Phước </t>
  </si>
  <si>
    <t xml:space="preserve"> Long Chữ </t>
  </si>
  <si>
    <t xml:space="preserve">ỦY BAN NHÂN DÂN 
HUYỆN BẾN CẦU
</t>
  </si>
  <si>
    <t xml:space="preserve">ỦY BAN NHÂN DÂN 
HUYỆN BẾN CẦU
</t>
  </si>
  <si>
    <t xml:space="preserve">ỦY BAN NHÂN DÂN 
HUYỆN BẾN CẦU
</t>
  </si>
  <si>
    <r>
      <t xml:space="preserve">Tổng số hộ dân cư     </t>
    </r>
    <r>
      <rPr>
        <i/>
        <sz val="14"/>
        <color theme="1" tint="4.9989318521683403E-2"/>
        <rFont val="Times New Roman"/>
        <family val="1"/>
      </rPr>
      <t>(tại thời điểm rà soát)</t>
    </r>
  </si>
  <si>
    <r>
      <t>CỘNG HÒA XÃ HỘI CHỦ NGHĨA VIỆT NAM</t>
    </r>
    <r>
      <rPr>
        <b/>
        <sz val="14"/>
        <color theme="1" tint="4.9989318521683403E-2"/>
        <rFont val="Times New Roman"/>
        <family val="1"/>
      </rPr>
      <t xml:space="preserve">
Độc lập - Tự do - Hạnh phúc</t>
    </r>
  </si>
  <si>
    <t>Tổng cộng 
I + II</t>
  </si>
  <si>
    <t>Tổng cộng (I+II)</t>
  </si>
  <si>
    <r>
      <t xml:space="preserve">CỘNG HÒA XÃ HỘI CHỦ NGHĨA VIỆT NAM
</t>
    </r>
    <r>
      <rPr>
        <b/>
        <sz val="14"/>
        <color theme="1" tint="4.9989318521683403E-2"/>
        <rFont val="Times New Roman"/>
        <family val="1"/>
      </rPr>
      <t>Độc lập - Tự do - Hạnh phúc</t>
    </r>
  </si>
  <si>
    <t xml:space="preserve">Chỉ số  thiếu hụt về bảo hiểm y tế </t>
  </si>
  <si>
    <t>Chỉ số    thiếu hụt về tình trạng đi học</t>
  </si>
  <si>
    <t xml:space="preserve">Chỉ số   thiếu hụt về bảo hiểm y tế </t>
  </si>
  <si>
    <t>Chăm</t>
  </si>
  <si>
    <t>Khơ me</t>
  </si>
  <si>
    <r>
      <t xml:space="preserve">Tổng số hộ nghèo đầu năm </t>
    </r>
    <r>
      <rPr>
        <sz val="10"/>
        <color theme="1" tint="4.9989318521683403E-2"/>
        <rFont val="Times New Roman"/>
        <family val="1"/>
      </rPr>
      <t>(theo Quyết định phê duyệt của cấp có thẩm quyền)</t>
    </r>
  </si>
  <si>
    <r>
      <t xml:space="preserve">Tổng số hộ nghèo cuối năm </t>
    </r>
    <r>
      <rPr>
        <sz val="10"/>
        <color theme="1" tint="4.9989318521683403E-2"/>
        <rFont val="Times New Roman"/>
        <family val="1"/>
      </rPr>
      <t>(theo Quyết định phê duyệt của cấp có thẩm quyền)</t>
    </r>
  </si>
  <si>
    <r>
      <t xml:space="preserve">Phân tổ </t>
    </r>
    <r>
      <rPr>
        <i/>
        <sz val="11"/>
        <color theme="1" tint="4.9989318521683403E-2"/>
        <rFont val="Times New Roman"/>
        <family val="1"/>
      </rPr>
      <t>(Hộ,
nhân khẩu)</t>
    </r>
  </si>
  <si>
    <r>
      <t xml:space="preserve">Nguyên nhân khác </t>
    </r>
    <r>
      <rPr>
        <sz val="13"/>
        <color theme="1" tint="4.9989318521683403E-2"/>
        <rFont val="Times New Roman"/>
        <family val="1"/>
      </rPr>
      <t>(ghi rõ)</t>
    </r>
  </si>
  <si>
    <r>
      <t>CỘNG HÒA XÃ HỘI CHỦ NGHĨA VIỆT NAM</t>
    </r>
    <r>
      <rPr>
        <b/>
        <sz val="14"/>
        <color theme="1" tint="0.14999847407452621"/>
        <rFont val="Times New Roman"/>
        <family val="1"/>
      </rPr>
      <t xml:space="preserve">
Độc lập - Tự do - Hạnh phúc</t>
    </r>
  </si>
  <si>
    <r>
      <t xml:space="preserve">Tỷ lệ chỉ số thiếu hụt dịch vụ xã hội cơ bản của hộ nghèo </t>
    </r>
    <r>
      <rPr>
        <sz val="13"/>
        <color theme="1" tint="0.14999847407452621"/>
        <rFont val="Times New Roman"/>
        <family val="1"/>
      </rPr>
      <t>(so với tổng số hộ nghèo)</t>
    </r>
  </si>
  <si>
    <r>
      <t xml:space="preserve">Tỷ lệ chỉ số thiếu hụt dịch vụ xã hội cơ bản của hộ nghèo </t>
    </r>
    <r>
      <rPr>
        <sz val="13"/>
        <color theme="1" tint="4.9989318521683403E-2"/>
        <rFont val="Times New Roman"/>
        <family val="1"/>
      </rPr>
      <t>(so với tổng số hộ cận nghèo)</t>
    </r>
  </si>
  <si>
    <t>ỦY BAN NHÂN DÂN
HUYỆN BẾN CẦU</t>
  </si>
  <si>
    <t>STT</t>
  </si>
  <si>
    <t>Họ và tên chủ hộ</t>
  </si>
  <si>
    <t>Ngày, tháng năm sinh</t>
  </si>
  <si>
    <t>Địa chỉ</t>
  </si>
  <si>
    <t>Ghi chú</t>
  </si>
  <si>
    <t>1. THỊ TRẤN BẾN CẦU
 (01 hộ)</t>
  </si>
  <si>
    <t>Khu phố 3</t>
  </si>
  <si>
    <t>2. XÃ AN THẠNH (0 hộ)</t>
  </si>
  <si>
    <t>3. XÃ LỢI THUẬN (0 hộ)</t>
  </si>
  <si>
    <t>4. XÃ TIÊN THUẬN (04 hộ)</t>
  </si>
  <si>
    <t xml:space="preserve"> </t>
  </si>
  <si>
    <t>Trần Thị Liền</t>
  </si>
  <si>
    <t>Tân Lập</t>
  </si>
  <si>
    <t xml:space="preserve">Trần Thị Tránh </t>
  </si>
  <si>
    <t>Ấp A</t>
  </si>
  <si>
    <t>Đặng Tấn Khải</t>
  </si>
  <si>
    <t>5. XÃ LONG THUẬN (0 hộ)</t>
  </si>
  <si>
    <t>6. XÃ LONG KHÁNH (0 hộ)</t>
  </si>
  <si>
    <t>7. XÃ LONG GIANG (01 hộ)</t>
  </si>
  <si>
    <t>Vương Thị Mỹ</t>
  </si>
  <si>
    <t>ấp Cao Su</t>
  </si>
  <si>
    <t xml:space="preserve">Ấp Phước Trung </t>
  </si>
  <si>
    <t>Nguyễn Văn Xình</t>
  </si>
  <si>
    <t>Ấp Phước Tây</t>
  </si>
  <si>
    <t>ấp Long Hòa</t>
  </si>
  <si>
    <t>Trần Văn Hồng</t>
  </si>
  <si>
    <t>Trần Thị Rãnh</t>
  </si>
  <si>
    <t>ấp Long Bình</t>
  </si>
  <si>
    <t>Trần Lệ Khanh</t>
  </si>
  <si>
    <t>Khu phố 1</t>
  </si>
  <si>
    <t>Mai Thị Láng</t>
  </si>
  <si>
    <t>Lê Thị Lèo</t>
  </si>
  <si>
    <t>Phan Trung Hùng</t>
  </si>
  <si>
    <t>Huỳnh Thị Nga</t>
  </si>
  <si>
    <t>Khu phố 2</t>
  </si>
  <si>
    <t>Phạm Thị Rưng</t>
  </si>
  <si>
    <t>Đặng Văn Phú</t>
  </si>
  <si>
    <t>Dương Thị Pha</t>
  </si>
  <si>
    <t>Ngô Hoàng Huy</t>
  </si>
  <si>
    <t>Bùi Thị Lan</t>
  </si>
  <si>
    <t>Lê Văn Chả</t>
  </si>
  <si>
    <t>Lê Thị Mẫn</t>
  </si>
  <si>
    <t>Nguyễn Văn Cẩu</t>
  </si>
  <si>
    <t>Cao Thị Hửng</t>
  </si>
  <si>
    <t xml:space="preserve">Nguyễn Thị Xuân Trinh </t>
  </si>
  <si>
    <t xml:space="preserve">Võ Văn Sơn </t>
  </si>
  <si>
    <t>Phạm Văn Ơn</t>
  </si>
  <si>
    <t>Nguyễn Thị Chúc</t>
  </si>
  <si>
    <t>Nguyễn Tuấn Anh</t>
  </si>
  <si>
    <t>Lương Thị Vui</t>
  </si>
  <si>
    <t>Trịnh Thị Gái</t>
  </si>
  <si>
    <t>Dương Văn Lang</t>
  </si>
  <si>
    <t>Trần Thị Tố Mai</t>
  </si>
  <si>
    <t>Khu phố 4</t>
  </si>
  <si>
    <t>ấp Chánh</t>
  </si>
  <si>
    <t>Trần Văn Danh</t>
  </si>
  <si>
    <t>Trần Văn Hậu</t>
  </si>
  <si>
    <t>Trần Văn Thiện</t>
  </si>
  <si>
    <t>01.01.1963</t>
  </si>
  <si>
    <t>ấp Voi</t>
  </si>
  <si>
    <t>Nguyễn Văn Đức</t>
  </si>
  <si>
    <t>Đổ Văn Lưu</t>
  </si>
  <si>
    <t>Cao Thị Châu</t>
  </si>
  <si>
    <t xml:space="preserve">ABDDCHH Liêm </t>
  </si>
  <si>
    <t>Đổ Văn Khỏi</t>
  </si>
  <si>
    <t>Nguyễn Văn Phát</t>
  </si>
  <si>
    <t>Nguyễn Thành Nhiều</t>
  </si>
  <si>
    <t>Nguyễn Thị Út (Buôl)</t>
  </si>
  <si>
    <t>ấp Bến</t>
  </si>
  <si>
    <t>Đồng Văn Hoàng</t>
  </si>
  <si>
    <t>Nguyễn Văn Của</t>
  </si>
  <si>
    <t>Nguyễn Thị Mang</t>
  </si>
  <si>
    <t>Nguyễn Thị Hiếu</t>
  </si>
  <si>
    <t>Lê Văn Đẹt</t>
  </si>
  <si>
    <t>Nguyễn Văn Khôn</t>
  </si>
  <si>
    <t>Trương Thị Luyện</t>
  </si>
  <si>
    <t>Ấp Thuận Hòa</t>
  </si>
  <si>
    <t>Nguyễn Thị Anh</t>
  </si>
  <si>
    <t>Ấp Thuận Chánh</t>
  </si>
  <si>
    <t>Nguyễn Thị Chuyển</t>
  </si>
  <si>
    <t>Ấp Thuận Tâm</t>
  </si>
  <si>
    <t>Dương Thị Quang</t>
  </si>
  <si>
    <t>Nguyễn Thị Hỷ</t>
  </si>
  <si>
    <t>Ấp Thuận Tây</t>
  </si>
  <si>
    <t>Thái Thị Gởi</t>
  </si>
  <si>
    <t>Huỳnh Thị Cưởi</t>
  </si>
  <si>
    <t>Ấp Thuận Đông</t>
  </si>
  <si>
    <t>Nguyễn Văn  Xưa</t>
  </si>
  <si>
    <t>Rừng Dầu</t>
  </si>
  <si>
    <t>Nguyễn Thị Hột</t>
  </si>
  <si>
    <t>Nguyễn Thị Tao</t>
  </si>
  <si>
    <t xml:space="preserve">Huỳnh  Thị Thủy </t>
  </si>
  <si>
    <t>Nguyễn Văn Khỏi</t>
  </si>
  <si>
    <t>Nguyễn Thị Dốt</t>
  </si>
  <si>
    <t xml:space="preserve">Nguyễn Văn Đèo </t>
  </si>
  <si>
    <t>Nguyễn Văn Sáu</t>
  </si>
  <si>
    <t>Nguyễn Thị Hẹn</t>
  </si>
  <si>
    <t>Cù Văn No</t>
  </si>
  <si>
    <t>Đặng  Kim Phước</t>
  </si>
  <si>
    <t>Hồ Thị Hồng Vân</t>
  </si>
  <si>
    <t xml:space="preserve">Nguyễn Thanh Dũng </t>
  </si>
  <si>
    <t>Nguyễn Văn Quyá</t>
  </si>
  <si>
    <t>Trà Thị Bé</t>
  </si>
  <si>
    <t>Xóm Lò</t>
  </si>
  <si>
    <t xml:space="preserve">Nguyễn Thị Hương </t>
  </si>
  <si>
    <t>Nguyễn Thị Bời</t>
  </si>
  <si>
    <t xml:space="preserve">Nguyễn Thị Hon </t>
  </si>
  <si>
    <t>Phạm Thị Tư</t>
  </si>
  <si>
    <t xml:space="preserve">Trương Văn Hạnh </t>
  </si>
  <si>
    <t xml:space="preserve">Ngô Thị Xem </t>
  </si>
  <si>
    <t xml:space="preserve">Nguyễn Thị Tạm </t>
  </si>
  <si>
    <t>Trần Thị Trưa</t>
  </si>
  <si>
    <t xml:space="preserve">Cù Thị Oanh </t>
  </si>
  <si>
    <t xml:space="preserve">Ngô Thị Thất </t>
  </si>
  <si>
    <t xml:space="preserve">Nguyễn Văn Hải </t>
  </si>
  <si>
    <t xml:space="preserve">Trương Văn Phích </t>
  </si>
  <si>
    <t xml:space="preserve">Phan Thị Dung </t>
  </si>
  <si>
    <t>Lê Thị Chen</t>
  </si>
  <si>
    <t>Trương Văn Tiên</t>
  </si>
  <si>
    <t>Nguyễn Văn Thanh</t>
  </si>
  <si>
    <t>Bàu Tràm Nhỏ</t>
  </si>
  <si>
    <t>Phạm Văn Hoàng</t>
  </si>
  <si>
    <t>Nguyễn Văn Trò</t>
  </si>
  <si>
    <t>Bàu Tràm Lớn</t>
  </si>
  <si>
    <t xml:space="preserve">Nguyễn Thị Mối </t>
  </si>
  <si>
    <t>Võ Thị Thương</t>
  </si>
  <si>
    <t xml:space="preserve">Nguyễn Bích Tiềm </t>
  </si>
  <si>
    <t>Giáp Thị Bước</t>
  </si>
  <si>
    <t>Phạm Văn Luôn</t>
  </si>
  <si>
    <t>Trần Thị Kịa</t>
  </si>
  <si>
    <t>Bàu Tép</t>
  </si>
  <si>
    <t xml:space="preserve">Đặng Văn Khựng </t>
  </si>
  <si>
    <t xml:space="preserve">Thái Văn Tiền </t>
  </si>
  <si>
    <t xml:space="preserve">Phạm Văn Quang </t>
  </si>
  <si>
    <t xml:space="preserve">Đặng Văn Khoe </t>
  </si>
  <si>
    <t xml:space="preserve">Nguyễn Văn Bự </t>
  </si>
  <si>
    <t xml:space="preserve">Nguyễn Hiếu Trường </t>
  </si>
  <si>
    <t xml:space="preserve">Lâm Văn Quang </t>
  </si>
  <si>
    <t>Võ Thị Ưng</t>
  </si>
  <si>
    <t>Lê Thị Dạ</t>
  </si>
  <si>
    <t>Nguyễn Thị Sanh</t>
  </si>
  <si>
    <t>Nguyễn Thị Tờ</t>
  </si>
  <si>
    <t>Thành Thị Ảnh</t>
  </si>
  <si>
    <t>Lê Văn Sung</t>
  </si>
  <si>
    <t xml:space="preserve">Trần Quốc Nghĩa </t>
  </si>
  <si>
    <t xml:space="preserve">Nguyễn Văn Rong </t>
  </si>
  <si>
    <t>Ấp B</t>
  </si>
  <si>
    <t>Nguyễn Thị Rửa</t>
  </si>
  <si>
    <t>Trần Thị Liễu</t>
  </si>
  <si>
    <t>Phan Thị Ỷ</t>
  </si>
  <si>
    <t>Trần Thị Tố</t>
  </si>
  <si>
    <t>Trần Nguyễn Hoàng Thanh</t>
  </si>
  <si>
    <t>Ấp Long Hòa</t>
  </si>
  <si>
    <t>Đặng Minh Châu</t>
  </si>
  <si>
    <t>Đặng Thành Ngoan</t>
  </si>
  <si>
    <t>Phan Thị Kim Loan</t>
  </si>
  <si>
    <t>Châu Thanh Sang</t>
  </si>
  <si>
    <t>Trần Văn Manh</t>
  </si>
  <si>
    <t>Nguyễn Thị Nhanh</t>
  </si>
  <si>
    <t>Võ Thị Ven</t>
  </si>
  <si>
    <t>ấp Long Phi</t>
  </si>
  <si>
    <t>Nguyễn Công Lý</t>
  </si>
  <si>
    <t>Nguyễn Văn Đực</t>
  </si>
  <si>
    <t>Nguyễn Thị Đến</t>
  </si>
  <si>
    <t>Lê Thị Liên</t>
  </si>
  <si>
    <t>ấp Long an</t>
  </si>
  <si>
    <t>Nguyễn Thị Hai</t>
  </si>
  <si>
    <t>Lê Thị Hai</t>
  </si>
  <si>
    <t>Huỳnh Văn Hòa</t>
  </si>
  <si>
    <t>Huỳnh Thanh Nhẫn</t>
  </si>
  <si>
    <t>Dương Thị Thảng</t>
  </si>
  <si>
    <t>Võ Thị Hoa</t>
  </si>
  <si>
    <t>Võ Thị Xắn</t>
  </si>
  <si>
    <t>Hồ Thị Lý</t>
  </si>
  <si>
    <t>ấp Long Hưng</t>
  </si>
  <si>
    <t>Nguyễn Thị Ướt</t>
  </si>
  <si>
    <t>Ngô Văn Quang</t>
  </si>
  <si>
    <t>Nguyễn Thị Ô</t>
  </si>
  <si>
    <t>Trần Thị Mỹ</t>
  </si>
  <si>
    <t>Huỳnh Thị Bôn</t>
  </si>
  <si>
    <t>Lê Thị Tâm</t>
  </si>
  <si>
    <t>Nguyễn Thị Cần</t>
  </si>
  <si>
    <t>Nguyễn Văn Tài</t>
  </si>
  <si>
    <t>Huỳnh Thị Bông</t>
  </si>
  <si>
    <t>Huỳnh Kim Thu</t>
  </si>
  <si>
    <t>ấp Ngã Tắc</t>
  </si>
  <si>
    <t>Vi Thị Huệ</t>
  </si>
  <si>
    <t>Nguyễn Thanh Bình</t>
  </si>
  <si>
    <t>Trang Thị Hà</t>
  </si>
  <si>
    <t>Nguyễn Văn Dề</t>
  </si>
  <si>
    <t>Nguyễn Thị Liễu</t>
  </si>
  <si>
    <t>Nguyễn Thị Thê</t>
  </si>
  <si>
    <t>Trần Văn Bé</t>
  </si>
  <si>
    <t>Châu Hữu Văn</t>
  </si>
  <si>
    <t>Nguyễn Thị Hồng Điệp</t>
  </si>
  <si>
    <t>Ấp Long Châu</t>
  </si>
  <si>
    <t>Phạm Ngọ</t>
  </si>
  <si>
    <t>Nguyễn Văn Nan</t>
  </si>
  <si>
    <t>Ấp Long Phú</t>
  </si>
  <si>
    <t>Nguyễn Thị Trè</t>
  </si>
  <si>
    <t>Ấp Long Cường</t>
  </si>
  <si>
    <t>Trần Thị Vông</t>
  </si>
  <si>
    <t>Ấp Long Thịnh</t>
  </si>
  <si>
    <t>Nguyễn Thị Cồm</t>
  </si>
  <si>
    <t>Nguyễn Thị Thái</t>
  </si>
  <si>
    <t>ấp Bảo</t>
  </si>
  <si>
    <t>Hứa Thị Hỏi</t>
  </si>
  <si>
    <t>Đỗ Thị Lịch</t>
  </si>
  <si>
    <t>Trần Thị Hầm</t>
  </si>
  <si>
    <t>ấp Xóm Khách</t>
  </si>
  <si>
    <t>Huỳnh Thị Thanh Loan</t>
  </si>
  <si>
    <t>Võ Thị Gái</t>
  </si>
  <si>
    <t>Ấp Phước Đông</t>
  </si>
  <si>
    <t>Trần Văn Lộm</t>
  </si>
  <si>
    <t>Nguyễn Hoàng Oanh</t>
  </si>
  <si>
    <t>Nguyễn Tấn Lực</t>
  </si>
  <si>
    <t>Ngô Thị Vách</t>
  </si>
  <si>
    <t>Bùi Văn Nô</t>
  </si>
  <si>
    <t>ấp Long Giao</t>
  </si>
  <si>
    <t>Võ Thị Ôi</t>
  </si>
  <si>
    <t>Nguyễn Văn Quen</t>
  </si>
  <si>
    <t>Nguyễn Hoàng Lường</t>
  </si>
  <si>
    <t>Lê Thị Kim Lệ</t>
  </si>
  <si>
    <t>ấp Long Thạnh</t>
  </si>
  <si>
    <t>Cao Thị Phiên</t>
  </si>
  <si>
    <t>Lê Thị Bèo</t>
  </si>
  <si>
    <t>Đinh Thị Gái</t>
  </si>
  <si>
    <t>ấp Long Hòa 2</t>
  </si>
  <si>
    <t>Nguyễn Thị Lệ Thủy</t>
  </si>
  <si>
    <t>Huỳnh Văn Nhiễn</t>
  </si>
  <si>
    <t>Lê Văn Của</t>
  </si>
  <si>
    <t>Võ Văn Bờ</t>
  </si>
  <si>
    <t>Nguyễn Thị Lan</t>
  </si>
  <si>
    <t>1961</t>
  </si>
  <si>
    <t>Trương Thành Lợi</t>
  </si>
  <si>
    <r>
      <t>CỘNG HÒA XÃ HỘI CHỦ NGHĨA VIỆT NAM</t>
    </r>
    <r>
      <rPr>
        <b/>
        <sz val="14"/>
        <color theme="1"/>
        <rFont val="Times New Roman"/>
        <family val="1"/>
      </rPr>
      <t xml:space="preserve">
Độc lập - Tự do - Hạnh phúc</t>
    </r>
  </si>
  <si>
    <r>
      <t xml:space="preserve">Kết quả rà soát </t>
    </r>
    <r>
      <rPr>
        <sz val="14"/>
        <color theme="1" tint="4.9989318521683403E-2"/>
        <rFont val="Times New Roman"/>
        <family val="1"/>
      </rPr>
      <t>(chính thức)</t>
    </r>
  </si>
  <si>
    <t xml:space="preserve">TỔNG HỢP KẾT QUẢ RÀ SOÁT HỘ NGHÈO, HỘ CẬN NGHÈO NĂM 2023
</t>
  </si>
  <si>
    <t>Bến Cầu, ngày     tháng    năm 2023</t>
  </si>
  <si>
    <t xml:space="preserve"> TỔNG HỢP DIỄN BIẾN HỘ CẬN NGHÈO TRONG NĂM 2023</t>
  </si>
  <si>
    <r>
      <t xml:space="preserve">Tổng số            hộ cận nghèo đầu năm       </t>
    </r>
    <r>
      <rPr>
        <sz val="13"/>
        <color theme="1"/>
        <rFont val="Times New Roman"/>
        <family val="1"/>
      </rPr>
      <t>(theo Quyết định phê duyệt của cấp có thẩm quyền)</t>
    </r>
  </si>
  <si>
    <r>
      <t xml:space="preserve">Tổng số            hộ cận nghèo cuối năm       </t>
    </r>
    <r>
      <rPr>
        <sz val="13"/>
        <color theme="1"/>
        <rFont val="Times New Roman"/>
        <family val="1"/>
      </rPr>
      <t>(theo Quyết định phê duyệt của cấp có thẩm quyền)</t>
    </r>
  </si>
  <si>
    <r>
      <t>Số hộ thoát cận nghèo</t>
    </r>
    <r>
      <rPr>
        <sz val="13"/>
        <color theme="1"/>
        <rFont val="Times New Roman"/>
        <family val="1"/>
      </rPr>
      <t xml:space="preserve"> </t>
    </r>
  </si>
  <si>
    <t>Nguyễn Văn Non</t>
  </si>
  <si>
    <t>1. THỊ TRẤN BẾN CẦU (24 hộ; 56 nhân khẩu)</t>
  </si>
  <si>
    <t>Lưu Thị Bơm</t>
  </si>
  <si>
    <t>Đặng Văn Trại</t>
  </si>
  <si>
    <t>6. XÃ LONG KHÁNH (06 hộ, 16 nhân khẩu)</t>
  </si>
  <si>
    <t>3. XÃ LỢI THUẬN (09 hộ; 25 nhân khẩu)</t>
  </si>
  <si>
    <t>Lưu Huệ Nga</t>
  </si>
  <si>
    <t>5. XÃ LONG THUẬN (44 hộ; 112 nhân khẩu)</t>
  </si>
  <si>
    <t>Phạm Thị Ngọc Huệ</t>
  </si>
  <si>
    <t>Phan Thị Ngọc</t>
  </si>
  <si>
    <t>Lê Thị Đèo</t>
  </si>
  <si>
    <t>Trần Văn Cưng</t>
  </si>
  <si>
    <t>2. XÃ AN THẠNH (16 hộ; 45 nhân khẩu)</t>
  </si>
  <si>
    <t>8. XÃ LONG PHƯỚC (08 hộ, 26 nhân khẩu)</t>
  </si>
  <si>
    <t>9. XÃ LONG CHỮ (02 hộ)</t>
  </si>
  <si>
    <t>9. XÃ LONG CHỮ (17 hộ, 35 nhân khẩu)</t>
  </si>
  <si>
    <t>Nguyễn Võ Huỳnh Minh Mẫn</t>
  </si>
  <si>
    <t>Võ Thị Huệ</t>
  </si>
  <si>
    <t>Dương Anh Kiệt</t>
  </si>
  <si>
    <t>Hà Thị Linh</t>
  </si>
  <si>
    <t>Ấp Rừng Dầu</t>
  </si>
  <si>
    <t>4. XÃ TIÊN THUẬN (61 hộ; 148 nhân khẩu)</t>
  </si>
  <si>
    <t>Nguyễn Thị No</t>
  </si>
  <si>
    <t>Nguyễn Văn Vinh</t>
  </si>
  <si>
    <t>Trương Xuân Hồng</t>
  </si>
  <si>
    <t>TỔNG CỘNG: 8 HỘ NGHÈO; 15 NHÂN KHẨU</t>
  </si>
  <si>
    <t>8. XÃ LONG PHƯỚC (0 hộ)</t>
  </si>
  <si>
    <t>TỔNG CỘNG: 190 HỘ, NHÂN 474 KHẨU</t>
  </si>
  <si>
    <t>Phan Văn Công</t>
  </si>
  <si>
    <t>Nguyễn Thị Kim Chi</t>
  </si>
  <si>
    <r>
      <t xml:space="preserve">Giới tín 
</t>
    </r>
    <r>
      <rPr>
        <b/>
        <i/>
        <sz val="10"/>
        <color theme="1"/>
        <rFont val="Times New Roman"/>
        <family val="1"/>
      </rPr>
      <t>(1: Nam, 2: Nữ)</t>
    </r>
  </si>
  <si>
    <t xml:space="preserve">                                    </t>
  </si>
  <si>
    <t xml:space="preserve">                       TỔNG HỢP DIỄN BIẾN HỘ NGHÈO TRONG NĂM 2023</t>
  </si>
  <si>
    <r>
      <t xml:space="preserve">Giới tính 
</t>
    </r>
    <r>
      <rPr>
        <b/>
        <i/>
        <sz val="10"/>
        <color theme="1" tint="4.9989318521683403E-2"/>
        <rFont val="Times New Roman"/>
        <family val="1"/>
      </rPr>
      <t>(1: Nam, 2: Nữ)</t>
    </r>
  </si>
  <si>
    <t>7. XÃ LONG GIANG (05 hộ, 11 nhân khẩu)</t>
  </si>
  <si>
    <t xml:space="preserve">                           (kèm theo Báo cáo số:      /BC-UBND ngày     /12/2023 của Ủy ban nhân dân huyện Bến Cầu)</t>
  </si>
  <si>
    <t xml:space="preserve">                            (kèm theo Báo cáo số:      /BC-UBND ngày     /12/2023 của Ủy ban nhân dân huyện Bến Cầu)</t>
  </si>
  <si>
    <t xml:space="preserve">                                   (kèm theo Báo cáo số:      /BC-UBND ngày     /12/2023 của Ủy ban nhân dân huyện Bến Cầu)</t>
  </si>
  <si>
    <t xml:space="preserve">  (kèm theo Báo cáo số:      /BC-UBND ngày     /12/2023 của Ủy ban nhân dân huyện Bến Cầu)</t>
  </si>
  <si>
    <t xml:space="preserve">        (kèm theo Báo cáo số:      /BC-UBND ngày     /12/2023 của Ủy ban nhân dân huyện Bến Cầu)</t>
  </si>
  <si>
    <t xml:space="preserve">                              (kèm theo Báo cáo số:      /BC-UBND ngày     /12/2023 của Ủy ban nhân dân huyện Bến Cầu)</t>
  </si>
  <si>
    <t xml:space="preserve">                              (kèm theo Báo cáo số:       /BC-UBND ngày      /12/2023 của Ủy ban nhân dân huyện Bến Cầu)</t>
  </si>
  <si>
    <r>
      <t xml:space="preserve">DANH SÁCH
HỘ NGHÈO TRÊN ĐỊA BÀN HUYỆN BẾN CẦU SAU KHI RÀ SOÁT NĂM 2023
</t>
    </r>
    <r>
      <rPr>
        <i/>
        <sz val="13"/>
        <color theme="1" tint="4.9989318521683403E-2"/>
        <rFont val="Times New Roman"/>
        <family val="1"/>
      </rPr>
      <t>(kèm theo Báo cáo số:      /BC-UBND ngày     /12/2023 của Ủy ban nhân dân huyện Bến Cầu)</t>
    </r>
  </si>
  <si>
    <r>
      <t xml:space="preserve">DANH SÁCH
HỘ CẬN NGHÈO TRÊN ĐỊA BÀN HUYỆN BẾN CẦU SAU KHI RÀ SOÁT NĂM 2023
</t>
    </r>
    <r>
      <rPr>
        <i/>
        <sz val="13"/>
        <color theme="1"/>
        <rFont val="Times New Roman"/>
        <family val="1"/>
      </rPr>
      <t>(kèm theo Báo cáo số:     /BC-UBND ngày    /12/2023 của Ủy ban nhân dân huyện Bến Cầu)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</si>
</sst>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83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9"/>
      <color theme="1"/>
      <name val="Times New Roman"/>
      <family val="1"/>
    </font>
    <font>
      <b/>
      <sz val="4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  <charset val="163"/>
    </font>
    <font>
      <sz val="14"/>
      <name val="Times New Roman"/>
      <family val="1"/>
    </font>
    <font>
      <i/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3"/>
      <color theme="1" tint="4.9989318521683403E-2"/>
      <name val="Times New Roman"/>
      <family val="1"/>
    </font>
    <font>
      <b/>
      <sz val="14"/>
      <color theme="1" tint="4.9989318521683403E-2"/>
      <name val="Times New Roman"/>
      <family val="1"/>
    </font>
    <font>
      <sz val="14"/>
      <color theme="1" tint="4.9989318521683403E-2"/>
      <name val="Times New Roman"/>
      <family val="1"/>
    </font>
    <font>
      <i/>
      <sz val="14"/>
      <color theme="1" tint="4.9989318521683403E-2"/>
      <name val="Times New Roman"/>
      <family val="1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Times New Roman"/>
      <family val="1"/>
    </font>
    <font>
      <b/>
      <sz val="13"/>
      <color theme="1" tint="4.9989318521683403E-2"/>
      <name val="Times New Roman"/>
      <family val="1"/>
      <charset val="163"/>
    </font>
    <font>
      <sz val="13"/>
      <color theme="1" tint="4.9989318521683403E-2"/>
      <name val="Times New Roman"/>
      <family val="1"/>
    </font>
    <font>
      <b/>
      <sz val="7"/>
      <color theme="1" tint="4.9989318521683403E-2"/>
      <name val="Times New Roman"/>
      <family val="1"/>
    </font>
    <font>
      <sz val="11"/>
      <color theme="1" tint="4.9989318521683403E-2"/>
      <name val="Times New Roman"/>
      <family val="1"/>
    </font>
    <font>
      <sz val="13"/>
      <color theme="1" tint="4.9989318521683403E-2"/>
      <name val="Calibri"/>
      <family val="2"/>
      <scheme val="minor"/>
    </font>
    <font>
      <i/>
      <sz val="13"/>
      <color theme="1" tint="4.9989318521683403E-2"/>
      <name val="Times New Roman"/>
      <family val="1"/>
    </font>
    <font>
      <sz val="10"/>
      <color theme="1" tint="4.9989318521683403E-2"/>
      <name val="Times New Roman"/>
      <family val="1"/>
    </font>
    <font>
      <b/>
      <i/>
      <sz val="14"/>
      <color theme="1" tint="4.9989318521683403E-2"/>
      <name val="Times New Roman"/>
      <family val="1"/>
    </font>
    <font>
      <b/>
      <sz val="12"/>
      <color theme="1" tint="4.9989318521683403E-2"/>
      <name val="Times New Roman"/>
      <family val="1"/>
    </font>
    <font>
      <i/>
      <sz val="13"/>
      <color theme="1" tint="4.9989318521683403E-2"/>
      <name val="Calibri"/>
      <family val="2"/>
      <scheme val="minor"/>
    </font>
    <font>
      <b/>
      <sz val="13"/>
      <color theme="1" tint="0.14999847407452621"/>
      <name val="Times New Roman"/>
      <family val="1"/>
    </font>
    <font>
      <b/>
      <sz val="10"/>
      <color theme="1" tint="4.9989318521683403E-2"/>
      <name val="Times New Roman"/>
      <family val="1"/>
    </font>
    <font>
      <sz val="11"/>
      <color theme="8" tint="-0.249977111117893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4"/>
      <color theme="1" tint="0.14999847407452621"/>
      <name val="Times New Roman"/>
      <family val="1"/>
    </font>
    <font>
      <b/>
      <sz val="11"/>
      <color theme="1" tint="0.14999847407452621"/>
      <name val="Calibri"/>
      <family val="2"/>
      <scheme val="minor"/>
    </font>
    <font>
      <b/>
      <sz val="14"/>
      <color theme="1" tint="0.14999847407452621"/>
      <name val="Times New Roman"/>
      <family val="1"/>
    </font>
    <font>
      <sz val="14"/>
      <color theme="1" tint="0.14999847407452621"/>
      <name val="Calibri"/>
      <family val="2"/>
      <scheme val="minor"/>
    </font>
    <font>
      <sz val="11"/>
      <color theme="1" tint="0.14999847407452621"/>
      <name val="Times New Roman"/>
      <family val="1"/>
    </font>
    <font>
      <i/>
      <sz val="14"/>
      <color theme="1" tint="0.14999847407452621"/>
      <name val="Times New Roman"/>
      <family val="1"/>
    </font>
    <font>
      <i/>
      <sz val="11"/>
      <color theme="1" tint="4.9989318521683403E-2"/>
      <name val="Times New Roman"/>
      <family val="1"/>
    </font>
    <font>
      <u/>
      <sz val="11"/>
      <color theme="1" tint="4.9989318521683403E-2"/>
      <name val="Times New Roman"/>
      <family val="1"/>
    </font>
    <font>
      <sz val="12"/>
      <color theme="1" tint="4.9989318521683403E-2"/>
      <name val="Times New Roman"/>
      <family val="1"/>
    </font>
    <font>
      <b/>
      <sz val="11"/>
      <color theme="1" tint="4.9989318521683403E-2"/>
      <name val="Calibri"/>
      <family val="2"/>
      <scheme val="minor"/>
    </font>
    <font>
      <b/>
      <sz val="6"/>
      <color theme="1" tint="4.9989318521683403E-2"/>
      <name val="Times New Roman"/>
      <family val="1"/>
    </font>
    <font>
      <sz val="13"/>
      <color theme="1" tint="0.14999847407452621"/>
      <name val="Times New Roman"/>
      <family val="1"/>
    </font>
    <font>
      <b/>
      <sz val="13"/>
      <color theme="1" tint="0.14999847407452621"/>
      <name val="Times New Roman"/>
      <family val="1"/>
      <charset val="163"/>
    </font>
    <font>
      <sz val="9"/>
      <color theme="1" tint="0.14999847407452621"/>
      <name val="Times New Roman"/>
      <family val="1"/>
    </font>
    <font>
      <b/>
      <sz val="4"/>
      <color theme="1" tint="0.14999847407452621"/>
      <name val="Times New Roman"/>
      <family val="1"/>
    </font>
    <font>
      <b/>
      <sz val="9"/>
      <color theme="1" tint="0.14999847407452621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i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i/>
      <sz val="10"/>
      <color theme="1" tint="4.9989318521683403E-2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4"/>
      <color theme="1"/>
      <name val="Times New Roman"/>
      <family val="1"/>
    </font>
    <font>
      <b/>
      <sz val="13"/>
      <color theme="1"/>
      <name val="Times New Roman"/>
      <family val="1"/>
      <charset val="163"/>
    </font>
    <font>
      <sz val="14"/>
      <color rgb="FFFF0000"/>
      <name val="Times New Roman"/>
      <family val="1"/>
    </font>
    <font>
      <b/>
      <sz val="13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3"/>
      <color theme="1"/>
      <name val="Times New Roman"/>
      <family val="1"/>
    </font>
    <font>
      <i/>
      <sz val="11"/>
      <name val="Times New Roman"/>
      <family val="1"/>
    </font>
    <font>
      <sz val="13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499">
    <xf numFmtId="0" fontId="0" fillId="0" borderId="0" xfId="0"/>
    <xf numFmtId="0" fontId="11" fillId="0" borderId="0" xfId="0" applyFont="1" applyFill="1"/>
    <xf numFmtId="0" fontId="12" fillId="0" borderId="0" xfId="0" applyFont="1" applyFill="1" applyAlignment="1"/>
    <xf numFmtId="0" fontId="8" fillId="0" borderId="0" xfId="0" applyFont="1" applyFill="1" applyAlignment="1">
      <alignment vertical="top" wrapText="1"/>
    </xf>
    <xf numFmtId="0" fontId="18" fillId="0" borderId="0" xfId="0" applyFont="1" applyFill="1"/>
    <xf numFmtId="0" fontId="19" fillId="0" borderId="0" xfId="0" applyFont="1" applyFill="1" applyAlignment="1"/>
    <xf numFmtId="0" fontId="19" fillId="0" borderId="0" xfId="0" applyFont="1" applyFill="1" applyAlignment="1">
      <alignment vertical="top"/>
    </xf>
    <xf numFmtId="0" fontId="17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top" wrapText="1"/>
    </xf>
    <xf numFmtId="0" fontId="15" fillId="0" borderId="0" xfId="0" applyFont="1" applyFill="1"/>
    <xf numFmtId="0" fontId="17" fillId="0" borderId="0" xfId="0" applyFont="1" applyFill="1" applyAlignment="1">
      <alignment wrapText="1"/>
    </xf>
    <xf numFmtId="0" fontId="20" fillId="0" borderId="0" xfId="0" applyFont="1" applyFill="1"/>
    <xf numFmtId="0" fontId="22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6" fillId="0" borderId="0" xfId="0" applyFont="1" applyFill="1"/>
    <xf numFmtId="0" fontId="31" fillId="0" borderId="0" xfId="0" applyFont="1" applyFill="1"/>
    <xf numFmtId="0" fontId="17" fillId="0" borderId="0" xfId="0" applyFont="1" applyFill="1"/>
    <xf numFmtId="0" fontId="34" fillId="0" borderId="0" xfId="0" applyFont="1" applyFill="1"/>
    <xf numFmtId="0" fontId="36" fillId="0" borderId="0" xfId="0" applyFont="1" applyFill="1"/>
    <xf numFmtId="0" fontId="23" fillId="0" borderId="1" xfId="0" applyFont="1" applyFill="1" applyBorder="1" applyAlignment="1">
      <alignment horizontal="center" vertical="top"/>
    </xf>
    <xf numFmtId="0" fontId="27" fillId="0" borderId="1" xfId="0" applyFont="1" applyFill="1" applyBorder="1" applyAlignment="1">
      <alignment horizontal="center" vertical="top"/>
    </xf>
    <xf numFmtId="0" fontId="27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38" fillId="0" borderId="0" xfId="0" applyFont="1" applyFill="1"/>
    <xf numFmtId="0" fontId="40" fillId="0" borderId="0" xfId="0" applyFont="1" applyFill="1"/>
    <xf numFmtId="0" fontId="39" fillId="0" borderId="0" xfId="0" applyFont="1" applyFill="1"/>
    <xf numFmtId="0" fontId="44" fillId="0" borderId="0" xfId="0" applyFont="1" applyFill="1" applyAlignment="1"/>
    <xf numFmtId="166" fontId="20" fillId="0" borderId="0" xfId="1" applyNumberFormat="1" applyFont="1" applyFill="1"/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48" fillId="0" borderId="0" xfId="0" applyFont="1" applyFill="1"/>
    <xf numFmtId="0" fontId="50" fillId="0" borderId="0" xfId="0" applyFont="1" applyFill="1" applyAlignment="1">
      <alignment vertical="center" wrapText="1"/>
    </xf>
    <xf numFmtId="0" fontId="51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42" fillId="0" borderId="0" xfId="0" applyFont="1" applyFill="1"/>
    <xf numFmtId="0" fontId="53" fillId="0" borderId="0" xfId="0" applyFont="1" applyFill="1" applyAlignment="1">
      <alignment vertical="center"/>
    </xf>
    <xf numFmtId="0" fontId="41" fillId="0" borderId="0" xfId="0" applyFont="1" applyFill="1"/>
    <xf numFmtId="0" fontId="54" fillId="0" borderId="0" xfId="0" applyFont="1" applyFill="1" applyAlignment="1">
      <alignment vertical="center"/>
    </xf>
    <xf numFmtId="9" fontId="38" fillId="0" borderId="0" xfId="2" applyFont="1" applyFill="1"/>
    <xf numFmtId="0" fontId="18" fillId="0" borderId="0" xfId="0" applyFont="1" applyFill="1" applyAlignment="1">
      <alignment vertical="center" wrapText="1"/>
    </xf>
    <xf numFmtId="0" fontId="32" fillId="0" borderId="1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"/>
    </xf>
    <xf numFmtId="0" fontId="23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165" fontId="17" fillId="0" borderId="1" xfId="0" applyNumberFormat="1" applyFont="1" applyFill="1" applyBorder="1" applyAlignment="1">
      <alignment vertical="center" wrapText="1"/>
    </xf>
    <xf numFmtId="2" fontId="17" fillId="0" borderId="1" xfId="0" applyNumberFormat="1" applyFont="1" applyFill="1" applyBorder="1" applyAlignment="1">
      <alignment horizontal="right" vertical="center" wrapText="1"/>
    </xf>
    <xf numFmtId="164" fontId="17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165" fontId="18" fillId="0" borderId="1" xfId="1" applyNumberFormat="1" applyFont="1" applyFill="1" applyBorder="1" applyAlignment="1">
      <alignment vertical="center"/>
    </xf>
    <xf numFmtId="43" fontId="18" fillId="0" borderId="0" xfId="0" applyNumberFormat="1" applyFont="1" applyFill="1"/>
    <xf numFmtId="0" fontId="3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vertical="center" wrapText="1"/>
    </xf>
    <xf numFmtId="0" fontId="56" fillId="0" borderId="0" xfId="0" applyFont="1" applyFill="1"/>
    <xf numFmtId="0" fontId="32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9" fontId="32" fillId="0" borderId="1" xfId="2" applyFont="1" applyFill="1" applyBorder="1" applyAlignment="1">
      <alignment horizontal="center" vertical="center" wrapText="1"/>
    </xf>
    <xf numFmtId="9" fontId="39" fillId="0" borderId="1" xfId="2" applyFont="1" applyFill="1" applyBorder="1" applyAlignment="1">
      <alignment horizontal="center" vertical="center" wrapText="1"/>
    </xf>
    <xf numFmtId="9" fontId="39" fillId="0" borderId="1" xfId="2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/>
    <xf numFmtId="0" fontId="2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 applyAlignment="1">
      <alignment vertical="center"/>
    </xf>
    <xf numFmtId="9" fontId="16" fillId="0" borderId="1" xfId="2" applyFont="1" applyFill="1" applyBorder="1" applyAlignment="1">
      <alignment horizontal="center" vertical="center" wrapText="1"/>
    </xf>
    <xf numFmtId="9" fontId="18" fillId="0" borderId="1" xfId="2" applyFont="1" applyFill="1" applyBorder="1" applyAlignment="1">
      <alignment horizontal="center" vertical="center" wrapText="1"/>
    </xf>
    <xf numFmtId="9" fontId="18" fillId="0" borderId="1" xfId="2" applyFont="1" applyFill="1" applyBorder="1" applyAlignment="1">
      <alignment horizontal="center" vertical="center"/>
    </xf>
    <xf numFmtId="9" fontId="23" fillId="0" borderId="1" xfId="2" applyFont="1" applyFill="1" applyBorder="1" applyAlignment="1">
      <alignment horizontal="center" vertical="center"/>
    </xf>
    <xf numFmtId="9" fontId="23" fillId="0" borderId="1" xfId="2" applyFont="1" applyFill="1" applyBorder="1" applyAlignment="1">
      <alignment horizontal="center" vertical="center" wrapText="1"/>
    </xf>
    <xf numFmtId="1" fontId="20" fillId="0" borderId="0" xfId="1" applyNumberFormat="1" applyFont="1" applyFill="1"/>
    <xf numFmtId="1" fontId="20" fillId="0" borderId="0" xfId="1" applyNumberFormat="1" applyFont="1" applyFill="1" applyAlignment="1"/>
    <xf numFmtId="166" fontId="48" fillId="0" borderId="0" xfId="1" applyNumberFormat="1" applyFont="1" applyFill="1"/>
    <xf numFmtId="166" fontId="25" fillId="0" borderId="0" xfId="1" applyNumberFormat="1" applyFont="1" applyFill="1"/>
    <xf numFmtId="166" fontId="25" fillId="0" borderId="0" xfId="1" applyNumberFormat="1" applyFont="1" applyFill="1" applyAlignment="1">
      <alignment vertical="center"/>
    </xf>
    <xf numFmtId="166" fontId="25" fillId="0" borderId="0" xfId="1" applyNumberFormat="1" applyFont="1" applyFill="1" applyAlignment="1">
      <alignment vertical="top" wrapText="1"/>
    </xf>
    <xf numFmtId="0" fontId="30" fillId="0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5" fillId="0" borderId="0" xfId="0" applyFont="1" applyFill="1" applyAlignment="1">
      <alignment horizontal="center" vertical="center"/>
    </xf>
    <xf numFmtId="0" fontId="25" fillId="0" borderId="0" xfId="0" applyFont="1" applyFill="1" applyAlignment="1"/>
    <xf numFmtId="0" fontId="49" fillId="0" borderId="0" xfId="0" applyFont="1" applyFill="1" applyAlignment="1">
      <alignment vertical="center"/>
    </xf>
    <xf numFmtId="0" fontId="23" fillId="0" borderId="0" xfId="0" applyFont="1" applyFill="1"/>
    <xf numFmtId="0" fontId="16" fillId="0" borderId="0" xfId="0" applyFont="1" applyFill="1"/>
    <xf numFmtId="166" fontId="55" fillId="0" borderId="0" xfId="1" applyNumberFormat="1" applyFont="1" applyFill="1"/>
    <xf numFmtId="0" fontId="59" fillId="0" borderId="0" xfId="0" applyFont="1" applyFill="1"/>
    <xf numFmtId="0" fontId="27" fillId="0" borderId="2" xfId="0" applyFont="1" applyFill="1" applyBorder="1" applyAlignment="1"/>
    <xf numFmtId="0" fontId="23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27" fillId="0" borderId="0" xfId="0" applyFont="1" applyFill="1" applyAlignment="1">
      <alignment horizontal="left"/>
    </xf>
    <xf numFmtId="0" fontId="16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justify" vertical="center" wrapText="1"/>
    </xf>
    <xf numFmtId="0" fontId="47" fillId="0" borderId="0" xfId="0" applyFont="1" applyFill="1"/>
    <xf numFmtId="1" fontId="13" fillId="0" borderId="0" xfId="1" applyNumberFormat="1" applyFont="1" applyFill="1"/>
    <xf numFmtId="1" fontId="66" fillId="0" borderId="1" xfId="1" applyNumberFormat="1" applyFont="1" applyFill="1" applyBorder="1" applyAlignment="1">
      <alignment horizontal="center" vertical="center" wrapText="1"/>
    </xf>
    <xf numFmtId="1" fontId="63" fillId="0" borderId="1" xfId="1" applyNumberFormat="1" applyFont="1" applyFill="1" applyBorder="1" applyAlignment="1">
      <alignment horizontal="center" vertical="center" wrapText="1"/>
    </xf>
    <xf numFmtId="1" fontId="62" fillId="0" borderId="1" xfId="1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vertical="center"/>
    </xf>
    <xf numFmtId="166" fontId="13" fillId="0" borderId="0" xfId="1" applyNumberFormat="1" applyFont="1" applyFill="1"/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69" fillId="0" borderId="0" xfId="0" applyFont="1" applyFill="1" applyAlignment="1">
      <alignment horizontal="center" vertical="center"/>
    </xf>
    <xf numFmtId="0" fontId="64" fillId="0" borderId="0" xfId="0" applyFont="1" applyFill="1"/>
    <xf numFmtId="0" fontId="68" fillId="0" borderId="0" xfId="0" applyFont="1" applyFill="1" applyAlignment="1"/>
    <xf numFmtId="0" fontId="3" fillId="0" borderId="1" xfId="0" applyFont="1" applyFill="1" applyBorder="1" applyAlignment="1">
      <alignment horizontal="center" vertical="center"/>
    </xf>
    <xf numFmtId="0" fontId="61" fillId="0" borderId="0" xfId="0" applyFont="1" applyFill="1"/>
    <xf numFmtId="0" fontId="17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vertical="center" wrapText="1"/>
    </xf>
    <xf numFmtId="9" fontId="41" fillId="0" borderId="0" xfId="2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" fontId="30" fillId="0" borderId="0" xfId="1" applyNumberFormat="1" applyFont="1" applyFill="1" applyBorder="1" applyAlignment="1">
      <alignment horizontal="center" vertical="center" wrapText="1"/>
    </xf>
    <xf numFmtId="166" fontId="30" fillId="0" borderId="0" xfId="1" applyNumberFormat="1" applyFont="1" applyFill="1" applyBorder="1" applyAlignment="1">
      <alignment horizontal="center" vertical="center" wrapText="1"/>
    </xf>
    <xf numFmtId="1" fontId="63" fillId="0" borderId="0" xfId="1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/>
    <xf numFmtId="0" fontId="18" fillId="0" borderId="0" xfId="0" applyFont="1" applyFill="1" applyAlignment="1">
      <alignment vertical="center"/>
    </xf>
    <xf numFmtId="0" fontId="29" fillId="0" borderId="1" xfId="0" applyFont="1" applyFill="1" applyBorder="1" applyAlignment="1">
      <alignment horizontal="center" vertical="center" wrapText="1"/>
    </xf>
    <xf numFmtId="165" fontId="17" fillId="0" borderId="0" xfId="0" applyNumberFormat="1" applyFont="1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vertical="center" wrapText="1"/>
    </xf>
    <xf numFmtId="2" fontId="64" fillId="0" borderId="1" xfId="0" applyNumberFormat="1" applyFont="1" applyFill="1" applyBorder="1" applyAlignment="1">
      <alignment horizontal="right" vertical="center" wrapText="1"/>
    </xf>
    <xf numFmtId="165" fontId="64" fillId="0" borderId="1" xfId="1" applyNumberFormat="1" applyFont="1" applyFill="1" applyBorder="1" applyAlignment="1">
      <alignment vertical="center"/>
    </xf>
    <xf numFmtId="164" fontId="64" fillId="0" borderId="1" xfId="0" applyNumberFormat="1" applyFont="1" applyFill="1" applyBorder="1" applyAlignment="1">
      <alignment vertical="center" wrapText="1"/>
    </xf>
    <xf numFmtId="164" fontId="70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vertical="center" wrapText="1"/>
    </xf>
    <xf numFmtId="0" fontId="71" fillId="0" borderId="1" xfId="0" applyFont="1" applyFill="1" applyBorder="1" applyAlignment="1">
      <alignment vertical="center" wrapText="1"/>
    </xf>
    <xf numFmtId="0" fontId="71" fillId="0" borderId="1" xfId="0" applyFont="1" applyFill="1" applyBorder="1" applyAlignment="1">
      <alignment horizontal="center" vertical="center" wrapText="1"/>
    </xf>
    <xf numFmtId="0" fontId="72" fillId="0" borderId="0" xfId="0" applyFont="1" applyFill="1"/>
    <xf numFmtId="0" fontId="70" fillId="0" borderId="0" xfId="0" applyFont="1" applyFill="1"/>
    <xf numFmtId="0" fontId="72" fillId="0" borderId="0" xfId="0" applyFont="1" applyFill="1" applyAlignment="1">
      <alignment horizontal="center"/>
    </xf>
    <xf numFmtId="166" fontId="71" fillId="0" borderId="1" xfId="1" applyNumberFormat="1" applyFont="1" applyFill="1" applyBorder="1" applyAlignment="1">
      <alignment vertical="center" wrapText="1"/>
    </xf>
    <xf numFmtId="0" fontId="73" fillId="0" borderId="0" xfId="0" applyFont="1" applyFill="1"/>
    <xf numFmtId="0" fontId="73" fillId="0" borderId="0" xfId="0" applyFont="1" applyFill="1" applyAlignment="1">
      <alignment horizontal="center"/>
    </xf>
    <xf numFmtId="0" fontId="72" fillId="0" borderId="0" xfId="0" applyFont="1" applyFill="1" applyAlignment="1">
      <alignment vertical="center"/>
    </xf>
    <xf numFmtId="0" fontId="58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55" fillId="0" borderId="0" xfId="0" applyFont="1" applyFill="1"/>
    <xf numFmtId="14" fontId="23" fillId="0" borderId="1" xfId="0" applyNumberFormat="1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vertical="center"/>
    </xf>
    <xf numFmtId="0" fontId="64" fillId="0" borderId="1" xfId="0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vertical="center"/>
    </xf>
    <xf numFmtId="164" fontId="6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right"/>
    </xf>
    <xf numFmtId="0" fontId="75" fillId="0" borderId="1" xfId="0" applyFont="1" applyFill="1" applyBorder="1" applyAlignment="1">
      <alignment horizontal="right"/>
    </xf>
    <xf numFmtId="0" fontId="66" fillId="0" borderId="1" xfId="0" applyFont="1" applyFill="1" applyBorder="1"/>
    <xf numFmtId="0" fontId="75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166" fontId="62" fillId="0" borderId="1" xfId="1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vertical="center"/>
    </xf>
    <xf numFmtId="0" fontId="7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6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64" fillId="0" borderId="1" xfId="2" applyFont="1" applyFill="1" applyBorder="1" applyAlignment="1">
      <alignment horizontal="center" vertical="center" wrapText="1"/>
    </xf>
    <xf numFmtId="166" fontId="63" fillId="0" borderId="1" xfId="1" applyNumberFormat="1" applyFont="1" applyFill="1" applyBorder="1" applyAlignment="1">
      <alignment horizontal="center" vertical="center" wrapText="1"/>
    </xf>
    <xf numFmtId="1" fontId="62" fillId="0" borderId="1" xfId="0" applyNumberFormat="1" applyFont="1" applyFill="1" applyBorder="1" applyAlignment="1">
      <alignment horizontal="center" vertical="center" wrapText="1"/>
    </xf>
    <xf numFmtId="1" fontId="62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4" xfId="0" applyFont="1" applyFill="1" applyBorder="1" applyAlignment="1">
      <alignment vertical="center"/>
    </xf>
    <xf numFmtId="0" fontId="62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5" borderId="1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62" fillId="0" borderId="1" xfId="0" applyFont="1" applyFill="1" applyBorder="1" applyAlignment="1">
      <alignment horizontal="center" wrapText="1"/>
    </xf>
    <xf numFmtId="0" fontId="3" fillId="5" borderId="1" xfId="0" applyFont="1" applyFill="1" applyBorder="1"/>
    <xf numFmtId="0" fontId="3" fillId="0" borderId="4" xfId="0" applyFont="1" applyBorder="1"/>
    <xf numFmtId="0" fontId="66" fillId="5" borderId="1" xfId="0" applyFont="1" applyFill="1" applyBorder="1"/>
    <xf numFmtId="0" fontId="75" fillId="5" borderId="1" xfId="0" applyFont="1" applyFill="1" applyBorder="1"/>
    <xf numFmtId="0" fontId="3" fillId="0" borderId="7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6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" fontId="6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6" fillId="5" borderId="1" xfId="0" applyFont="1" applyFill="1" applyBorder="1"/>
    <xf numFmtId="0" fontId="60" fillId="0" borderId="1" xfId="0" applyFont="1" applyFill="1" applyBorder="1" applyAlignment="1">
      <alignment wrapText="1"/>
    </xf>
    <xf numFmtId="0" fontId="64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vertical="center" wrapText="1"/>
    </xf>
    <xf numFmtId="0" fontId="6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/>
    </xf>
    <xf numFmtId="49" fontId="6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76" fillId="0" borderId="1" xfId="0" applyFont="1" applyFill="1" applyBorder="1" applyAlignment="1">
      <alignment horizontal="right"/>
    </xf>
    <xf numFmtId="0" fontId="76" fillId="0" borderId="1" xfId="0" applyFont="1" applyFill="1" applyBorder="1" applyAlignment="1">
      <alignment horizontal="right" vertical="center" wrapText="1"/>
    </xf>
    <xf numFmtId="0" fontId="75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/>
    </xf>
    <xf numFmtId="0" fontId="68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0" fillId="0" borderId="1" xfId="0" applyFont="1" applyFill="1" applyBorder="1" applyAlignment="1"/>
    <xf numFmtId="0" fontId="64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6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7" fillId="0" borderId="0" xfId="0" applyFont="1"/>
    <xf numFmtId="0" fontId="6" fillId="0" borderId="0" xfId="0" applyFont="1"/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2" fillId="5" borderId="1" xfId="0" applyFont="1" applyFill="1" applyBorder="1" applyAlignment="1">
      <alignment horizontal="center"/>
    </xf>
    <xf numFmtId="0" fontId="68" fillId="0" borderId="1" xfId="0" applyFont="1" applyFill="1" applyBorder="1" applyAlignment="1"/>
    <xf numFmtId="0" fontId="62" fillId="0" borderId="1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6" fillId="5" borderId="0" xfId="0" applyFont="1" applyFill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2" fillId="0" borderId="0" xfId="0" applyFont="1"/>
    <xf numFmtId="0" fontId="3" fillId="6" borderId="0" xfId="0" applyFont="1" applyFill="1"/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64" fillId="5" borderId="1" xfId="0" applyFont="1" applyFill="1" applyBorder="1"/>
    <xf numFmtId="0" fontId="60" fillId="5" borderId="1" xfId="0" applyFont="1" applyFill="1" applyBorder="1"/>
    <xf numFmtId="0" fontId="23" fillId="0" borderId="1" xfId="0" applyFont="1" applyFill="1" applyBorder="1" applyAlignment="1">
      <alignment vertical="center"/>
    </xf>
    <xf numFmtId="0" fontId="0" fillId="5" borderId="0" xfId="0" applyFill="1"/>
    <xf numFmtId="0" fontId="64" fillId="5" borderId="1" xfId="0" applyFont="1" applyFill="1" applyBorder="1" applyAlignment="1">
      <alignment horizontal="center" vertical="center" wrapText="1"/>
    </xf>
    <xf numFmtId="0" fontId="64" fillId="5" borderId="1" xfId="0" applyFont="1" applyFill="1" applyBorder="1" applyAlignment="1">
      <alignment vertical="center"/>
    </xf>
    <xf numFmtId="9" fontId="64" fillId="5" borderId="1" xfId="2" applyFont="1" applyFill="1" applyBorder="1" applyAlignment="1">
      <alignment horizontal="center" vertical="center" wrapText="1"/>
    </xf>
    <xf numFmtId="0" fontId="34" fillId="5" borderId="0" xfId="0" applyFont="1" applyFill="1"/>
    <xf numFmtId="0" fontId="36" fillId="5" borderId="0" xfId="0" applyFont="1" applyFill="1"/>
    <xf numFmtId="0" fontId="15" fillId="5" borderId="0" xfId="0" applyFont="1" applyFill="1"/>
    <xf numFmtId="0" fontId="20" fillId="5" borderId="0" xfId="0" applyFont="1" applyFill="1"/>
    <xf numFmtId="0" fontId="1" fillId="0" borderId="1" xfId="0" applyFont="1" applyFill="1" applyBorder="1" applyAlignment="1">
      <alignment vertical="center" wrapText="1"/>
    </xf>
    <xf numFmtId="166" fontId="1" fillId="0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/>
    </xf>
    <xf numFmtId="0" fontId="64" fillId="5" borderId="2" xfId="0" applyFont="1" applyFill="1" applyBorder="1" applyAlignment="1">
      <alignment horizontal="center" vertical="center" wrapText="1"/>
    </xf>
    <xf numFmtId="0" fontId="68" fillId="0" borderId="2" xfId="0" applyFont="1" applyFill="1" applyBorder="1" applyAlignment="1"/>
    <xf numFmtId="0" fontId="68" fillId="5" borderId="2" xfId="0" applyFont="1" applyFill="1" applyBorder="1" applyAlignment="1"/>
    <xf numFmtId="0" fontId="2" fillId="5" borderId="2" xfId="0" applyFont="1" applyFill="1" applyBorder="1" applyAlignment="1">
      <alignment vertical="center"/>
    </xf>
    <xf numFmtId="0" fontId="64" fillId="0" borderId="1" xfId="0" applyFont="1" applyFill="1" applyBorder="1" applyAlignment="1">
      <alignment horizontal="center" vertical="center"/>
    </xf>
    <xf numFmtId="0" fontId="68" fillId="5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62" fillId="0" borderId="1" xfId="0" applyFont="1" applyBorder="1" applyAlignment="1">
      <alignment horizontal="left"/>
    </xf>
    <xf numFmtId="0" fontId="62" fillId="0" borderId="1" xfId="0" applyFont="1" applyBorder="1" applyAlignment="1">
      <alignment vertical="top" wrapText="1"/>
    </xf>
    <xf numFmtId="0" fontId="62" fillId="0" borderId="1" xfId="0" applyFont="1" applyBorder="1"/>
    <xf numFmtId="0" fontId="3" fillId="0" borderId="0" xfId="0" applyFont="1" applyFill="1" applyAlignment="1">
      <alignment vertical="center"/>
    </xf>
    <xf numFmtId="0" fontId="64" fillId="5" borderId="1" xfId="0" applyFont="1" applyFill="1" applyBorder="1" applyAlignment="1">
      <alignment horizontal="center" vertical="center"/>
    </xf>
    <xf numFmtId="0" fontId="62" fillId="5" borderId="1" xfId="0" applyFont="1" applyFill="1" applyBorder="1" applyAlignment="1">
      <alignment horizontal="center" vertical="center"/>
    </xf>
    <xf numFmtId="0" fontId="60" fillId="5" borderId="1" xfId="0" applyFont="1" applyFill="1" applyBorder="1" applyAlignment="1">
      <alignment horizontal="center"/>
    </xf>
    <xf numFmtId="0" fontId="64" fillId="5" borderId="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60" fillId="5" borderId="1" xfId="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/>
    </xf>
    <xf numFmtId="0" fontId="60" fillId="5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vertical="center"/>
    </xf>
    <xf numFmtId="9" fontId="2" fillId="0" borderId="1" xfId="0" applyNumberFormat="1" applyFont="1" applyFill="1" applyBorder="1" applyAlignment="1">
      <alignment vertical="center" wrapText="1"/>
    </xf>
    <xf numFmtId="9" fontId="2" fillId="0" borderId="1" xfId="2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9" fontId="2" fillId="5" borderId="1" xfId="2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vertical="center" wrapText="1"/>
    </xf>
    <xf numFmtId="0" fontId="80" fillId="0" borderId="1" xfId="0" applyFont="1" applyFill="1" applyBorder="1" applyAlignment="1">
      <alignment vertical="center" wrapText="1"/>
    </xf>
    <xf numFmtId="0" fontId="6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74" fillId="0" borderId="1" xfId="0" applyFont="1" applyFill="1" applyBorder="1" applyAlignment="1">
      <alignment vertical="center"/>
    </xf>
    <xf numFmtId="0" fontId="74" fillId="0" borderId="1" xfId="0" applyFont="1" applyFill="1" applyBorder="1" applyAlignment="1">
      <alignment vertical="center" wrapText="1"/>
    </xf>
    <xf numFmtId="0" fontId="81" fillId="5" borderId="1" xfId="0" applyFont="1" applyFill="1" applyBorder="1" applyAlignment="1">
      <alignment vertical="center"/>
    </xf>
    <xf numFmtId="0" fontId="82" fillId="0" borderId="1" xfId="0" applyFont="1" applyFill="1" applyBorder="1" applyAlignment="1">
      <alignment horizontal="center" wrapText="1"/>
    </xf>
    <xf numFmtId="0" fontId="70" fillId="0" borderId="1" xfId="0" applyFont="1" applyFill="1" applyBorder="1" applyAlignment="1">
      <alignment horizontal="center" vertical="center" wrapText="1"/>
    </xf>
    <xf numFmtId="0" fontId="82" fillId="0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8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57" fillId="0" borderId="1" xfId="1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 vertical="top" wrapText="1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/>
    </xf>
    <xf numFmtId="0" fontId="7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8" fillId="0" borderId="10" xfId="0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 vertical="top" wrapText="1"/>
    </xf>
    <xf numFmtId="0" fontId="32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top"/>
    </xf>
    <xf numFmtId="0" fontId="32" fillId="0" borderId="0" xfId="0" applyFont="1" applyFill="1" applyAlignment="1">
      <alignment horizontal="center" vertical="center"/>
    </xf>
    <xf numFmtId="0" fontId="68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35" fillId="5" borderId="7" xfId="0" applyFont="1" applyFill="1" applyBorder="1" applyAlignment="1">
      <alignment horizontal="left"/>
    </xf>
    <xf numFmtId="0" fontId="35" fillId="5" borderId="0" xfId="0" applyFont="1" applyFill="1" applyAlignment="1">
      <alignment horizontal="left"/>
    </xf>
    <xf numFmtId="0" fontId="37" fillId="5" borderId="7" xfId="0" applyFont="1" applyFill="1" applyBorder="1" applyAlignment="1">
      <alignment horizontal="left"/>
    </xf>
    <xf numFmtId="0" fontId="37" fillId="5" borderId="0" xfId="0" applyFont="1" applyFill="1" applyBorder="1" applyAlignment="1">
      <alignment horizontal="left"/>
    </xf>
    <xf numFmtId="0" fontId="8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/>
    </xf>
    <xf numFmtId="1" fontId="16" fillId="0" borderId="0" xfId="1" applyNumberFormat="1" applyFont="1" applyFill="1" applyAlignment="1">
      <alignment horizontal="center" vertical="center"/>
    </xf>
    <xf numFmtId="1" fontId="62" fillId="0" borderId="1" xfId="1" applyNumberFormat="1" applyFont="1" applyFill="1" applyBorder="1" applyAlignment="1">
      <alignment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" fontId="66" fillId="0" borderId="1" xfId="1" applyNumberFormat="1" applyFont="1" applyFill="1" applyBorder="1" applyAlignment="1">
      <alignment horizontal="center" vertical="top" wrapText="1"/>
    </xf>
    <xf numFmtId="1" fontId="67" fillId="0" borderId="1" xfId="1" applyNumberFormat="1" applyFont="1" applyFill="1" applyBorder="1" applyAlignment="1">
      <alignment horizontal="center" vertical="top" wrapText="1"/>
    </xf>
    <xf numFmtId="1" fontId="21" fillId="0" borderId="1" xfId="1" applyNumberFormat="1" applyFont="1" applyFill="1" applyBorder="1" applyAlignment="1">
      <alignment horizontal="center" vertical="top" wrapText="1"/>
    </xf>
    <xf numFmtId="1" fontId="46" fillId="0" borderId="1" xfId="1" applyNumberFormat="1" applyFont="1" applyFill="1" applyBorder="1" applyAlignment="1">
      <alignment horizontal="center" vertical="top" wrapText="1"/>
    </xf>
    <xf numFmtId="166" fontId="21" fillId="0" borderId="1" xfId="1" applyNumberFormat="1" applyFont="1" applyFill="1" applyBorder="1" applyAlignment="1">
      <alignment horizontal="center" vertical="center" wrapText="1"/>
    </xf>
    <xf numFmtId="1" fontId="21" fillId="0" borderId="1" xfId="1" applyNumberFormat="1" applyFont="1" applyFill="1" applyBorder="1" applyAlignment="1">
      <alignment horizontal="center" vertical="center" wrapText="1"/>
    </xf>
    <xf numFmtId="1" fontId="25" fillId="0" borderId="0" xfId="1" applyNumberFormat="1" applyFont="1" applyFill="1" applyAlignment="1">
      <alignment horizontal="center"/>
    </xf>
    <xf numFmtId="1" fontId="16" fillId="0" borderId="0" xfId="1" applyNumberFormat="1" applyFont="1" applyFill="1" applyAlignment="1">
      <alignment horizontal="center" vertical="top" wrapText="1"/>
    </xf>
    <xf numFmtId="166" fontId="25" fillId="0" borderId="0" xfId="1" applyNumberFormat="1" applyFont="1" applyFill="1" applyAlignment="1">
      <alignment horizontal="left" vertical="top" wrapText="1"/>
    </xf>
    <xf numFmtId="1" fontId="63" fillId="0" borderId="1" xfId="1" applyNumberFormat="1" applyFont="1" applyFill="1" applyBorder="1" applyAlignment="1">
      <alignment horizontal="center" vertical="center" wrapText="1"/>
    </xf>
    <xf numFmtId="1" fontId="63" fillId="0" borderId="1" xfId="1" applyNumberFormat="1" applyFont="1" applyFill="1" applyBorder="1" applyAlignment="1">
      <alignment vertical="center" wrapText="1"/>
    </xf>
    <xf numFmtId="1" fontId="62" fillId="0" borderId="1" xfId="1" applyNumberFormat="1" applyFont="1" applyFill="1" applyBorder="1" applyAlignment="1">
      <alignment horizontal="center" vertical="center" wrapText="1"/>
    </xf>
    <xf numFmtId="1" fontId="16" fillId="0" borderId="0" xfId="1" applyNumberFormat="1" applyFont="1" applyFill="1" applyAlignment="1">
      <alignment horizontal="center"/>
    </xf>
    <xf numFmtId="166" fontId="46" fillId="0" borderId="0" xfId="1" applyNumberFormat="1" applyFont="1" applyFill="1" applyAlignment="1">
      <alignment horizontal="center" vertical="center"/>
    </xf>
    <xf numFmtId="1" fontId="63" fillId="0" borderId="2" xfId="1" applyNumberFormat="1" applyFont="1" applyFill="1" applyBorder="1" applyAlignment="1">
      <alignment horizontal="center" vertical="center" wrapText="1"/>
    </xf>
    <xf numFmtId="1" fontId="63" fillId="0" borderId="3" xfId="1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wrapText="1"/>
    </xf>
    <xf numFmtId="0" fontId="25" fillId="0" borderId="0" xfId="0" applyFont="1" applyFill="1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top"/>
    </xf>
    <xf numFmtId="0" fontId="16" fillId="0" borderId="12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0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78" fillId="3" borderId="2" xfId="0" applyFont="1" applyFill="1" applyBorder="1" applyAlignment="1">
      <alignment horizontal="center" vertical="center" wrapText="1"/>
    </xf>
    <xf numFmtId="0" fontId="78" fillId="3" borderId="3" xfId="0" applyFont="1" applyFill="1" applyBorder="1" applyAlignment="1">
      <alignment horizontal="center" vertical="center" wrapText="1"/>
    </xf>
    <xf numFmtId="0" fontId="63" fillId="3" borderId="2" xfId="0" applyFont="1" applyFill="1" applyBorder="1" applyAlignment="1">
      <alignment horizontal="center" vertical="center" wrapText="1"/>
    </xf>
    <xf numFmtId="0" fontId="63" fillId="3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5D4DB"/>
      <color rgb="FFC5F254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340486</xdr:colOff>
      <xdr:row>1</xdr:row>
      <xdr:rowOff>226730</xdr:rowOff>
    </xdr:from>
    <xdr:to>
      <xdr:col>1</xdr:col>
      <xdr:colOff>721196</xdr:colOff>
      <xdr:row>1</xdr:row>
      <xdr:rowOff>231092</xdr:rowOff>
    </xdr:to>
    <xdr:cxnSp macro="">
      <xdr:nvCxnSpPr>
        <xdr:cNvPr id="6" name="Straight Connector 5"/>
        <xdr:cNvCxnSpPr/>
      </xdr:nvCxnSpPr>
      <xdr:spPr>
        <a:xfrm flipV="1">
          <a:off x="340486" y="468518"/>
          <a:ext cx="988845" cy="43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276225</xdr:colOff>
      <xdr:row>1</xdr:row>
      <xdr:rowOff>338504</xdr:rowOff>
    </xdr:from>
    <xdr:to>
      <xdr:col>6</xdr:col>
      <xdr:colOff>539750</xdr:colOff>
      <xdr:row>1</xdr:row>
      <xdr:rowOff>338504</xdr:rowOff>
    </xdr:to>
    <xdr:cxnSp macro="">
      <xdr:nvCxnSpPr>
        <xdr:cNvPr id="8" name="Straight Connector 7"/>
        <xdr:cNvCxnSpPr/>
      </xdr:nvCxnSpPr>
      <xdr:spPr>
        <a:xfrm>
          <a:off x="3968994" y="580292"/>
          <a:ext cx="20952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514350</xdr:rowOff>
    </xdr:from>
    <xdr:to>
      <xdr:col>7</xdr:col>
      <xdr:colOff>590550</xdr:colOff>
      <xdr:row>1</xdr:row>
      <xdr:rowOff>523875</xdr:rowOff>
    </xdr:to>
    <xdr:cxnSp macro="">
      <xdr:nvCxnSpPr>
        <xdr:cNvPr id="3" name="Straight Connector 2"/>
        <xdr:cNvCxnSpPr/>
      </xdr:nvCxnSpPr>
      <xdr:spPr>
        <a:xfrm>
          <a:off x="4829175" y="847725"/>
          <a:ext cx="21431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</xdr:row>
      <xdr:rowOff>428625</xdr:rowOff>
    </xdr:from>
    <xdr:to>
      <xdr:col>2</xdr:col>
      <xdr:colOff>104775</xdr:colOff>
      <xdr:row>1</xdr:row>
      <xdr:rowOff>447675</xdr:rowOff>
    </xdr:to>
    <xdr:cxnSp macro="">
      <xdr:nvCxnSpPr>
        <xdr:cNvPr id="5" name="Straight Connector 4"/>
        <xdr:cNvCxnSpPr/>
      </xdr:nvCxnSpPr>
      <xdr:spPr>
        <a:xfrm flipV="1">
          <a:off x="800100" y="762000"/>
          <a:ext cx="116205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250903</xdr:colOff>
      <xdr:row>1</xdr:row>
      <xdr:rowOff>449292</xdr:rowOff>
    </xdr:from>
    <xdr:to>
      <xdr:col>2</xdr:col>
      <xdr:colOff>134787</xdr:colOff>
      <xdr:row>1</xdr:row>
      <xdr:rowOff>453897</xdr:rowOff>
    </xdr:to>
    <xdr:cxnSp macro="">
      <xdr:nvCxnSpPr>
        <xdr:cNvPr id="2" name="Straight Connector 1"/>
        <xdr:cNvCxnSpPr/>
      </xdr:nvCxnSpPr>
      <xdr:spPr>
        <a:xfrm flipV="1">
          <a:off x="655266" y="691910"/>
          <a:ext cx="521879" cy="46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343799</xdr:colOff>
      <xdr:row>1</xdr:row>
      <xdr:rowOff>458279</xdr:rowOff>
    </xdr:from>
    <xdr:to>
      <xdr:col>7</xdr:col>
      <xdr:colOff>557122</xdr:colOff>
      <xdr:row>1</xdr:row>
      <xdr:rowOff>458279</xdr:rowOff>
    </xdr:to>
    <xdr:cxnSp macro="">
      <xdr:nvCxnSpPr>
        <xdr:cNvPr id="3" name="Straight Connector 2"/>
        <xdr:cNvCxnSpPr/>
      </xdr:nvCxnSpPr>
      <xdr:spPr>
        <a:xfrm>
          <a:off x="4162785" y="700897"/>
          <a:ext cx="20644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763988</xdr:colOff>
      <xdr:row>3</xdr:row>
      <xdr:rowOff>14654</xdr:rowOff>
    </xdr:from>
    <xdr:to>
      <xdr:col>5</xdr:col>
      <xdr:colOff>600808</xdr:colOff>
      <xdr:row>3</xdr:row>
      <xdr:rowOff>18004</xdr:rowOff>
    </xdr:to>
    <xdr:cxnSp macro="">
      <xdr:nvCxnSpPr>
        <xdr:cNvPr id="2" name="Straight Connector 1"/>
        <xdr:cNvCxnSpPr/>
      </xdr:nvCxnSpPr>
      <xdr:spPr>
        <a:xfrm flipV="1">
          <a:off x="3126188" y="586154"/>
          <a:ext cx="2046620" cy="3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130175</xdr:colOff>
      <xdr:row>3</xdr:row>
      <xdr:rowOff>69850</xdr:rowOff>
    </xdr:from>
    <xdr:to>
      <xdr:col>1</xdr:col>
      <xdr:colOff>758825</xdr:colOff>
      <xdr:row>3</xdr:row>
      <xdr:rowOff>69850</xdr:rowOff>
    </xdr:to>
    <xdr:cxnSp macro="">
      <xdr:nvCxnSpPr>
        <xdr:cNvPr id="3" name="Straight Connector 2"/>
        <xdr:cNvCxnSpPr/>
      </xdr:nvCxnSpPr>
      <xdr:spPr>
        <a:xfrm>
          <a:off x="473075" y="64135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183696</xdr:colOff>
      <xdr:row>3</xdr:row>
      <xdr:rowOff>23134</xdr:rowOff>
    </xdr:from>
    <xdr:to>
      <xdr:col>5</xdr:col>
      <xdr:colOff>438150</xdr:colOff>
      <xdr:row>3</xdr:row>
      <xdr:rowOff>38100</xdr:rowOff>
    </xdr:to>
    <xdr:cxnSp macro="">
      <xdr:nvCxnSpPr>
        <xdr:cNvPr id="2" name="Straight Connector 1"/>
        <xdr:cNvCxnSpPr/>
      </xdr:nvCxnSpPr>
      <xdr:spPr>
        <a:xfrm>
          <a:off x="3060246" y="594634"/>
          <a:ext cx="2064204" cy="149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73025</xdr:colOff>
      <xdr:row>3</xdr:row>
      <xdr:rowOff>12700</xdr:rowOff>
    </xdr:from>
    <xdr:to>
      <xdr:col>1</xdr:col>
      <xdr:colOff>1085850</xdr:colOff>
      <xdr:row>3</xdr:row>
      <xdr:rowOff>19050</xdr:rowOff>
    </xdr:to>
    <xdr:cxnSp macro="">
      <xdr:nvCxnSpPr>
        <xdr:cNvPr id="3" name="Straight Connector 2"/>
        <xdr:cNvCxnSpPr/>
      </xdr:nvCxnSpPr>
      <xdr:spPr>
        <a:xfrm>
          <a:off x="682625" y="584200"/>
          <a:ext cx="1012825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1018761</xdr:colOff>
      <xdr:row>1</xdr:row>
      <xdr:rowOff>488674</xdr:rowOff>
    </xdr:from>
    <xdr:to>
      <xdr:col>10</xdr:col>
      <xdr:colOff>99646</xdr:colOff>
      <xdr:row>1</xdr:row>
      <xdr:rowOff>495300</xdr:rowOff>
    </xdr:to>
    <xdr:cxnSp macro="">
      <xdr:nvCxnSpPr>
        <xdr:cNvPr id="3" name="Straight Connector 2"/>
        <xdr:cNvCxnSpPr/>
      </xdr:nvCxnSpPr>
      <xdr:spPr>
        <a:xfrm>
          <a:off x="5723283" y="679174"/>
          <a:ext cx="2054341" cy="66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1093305</xdr:colOff>
      <xdr:row>1</xdr:row>
      <xdr:rowOff>414130</xdr:rowOff>
    </xdr:from>
    <xdr:to>
      <xdr:col>3</xdr:col>
      <xdr:colOff>99391</xdr:colOff>
      <xdr:row>1</xdr:row>
      <xdr:rowOff>414130</xdr:rowOff>
    </xdr:to>
    <xdr:cxnSp macro="">
      <xdr:nvCxnSpPr>
        <xdr:cNvPr id="4" name="Straight Connector 3"/>
        <xdr:cNvCxnSpPr/>
      </xdr:nvCxnSpPr>
      <xdr:spPr>
        <a:xfrm>
          <a:off x="1383196" y="604630"/>
          <a:ext cx="13169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504825</xdr:rowOff>
    </xdr:from>
    <xdr:to>
      <xdr:col>10</xdr:col>
      <xdr:colOff>285750</xdr:colOff>
      <xdr:row>1</xdr:row>
      <xdr:rowOff>523875</xdr:rowOff>
    </xdr:to>
    <xdr:cxnSp macro="">
      <xdr:nvCxnSpPr>
        <xdr:cNvPr id="4" name="Straight Connector 3"/>
        <xdr:cNvCxnSpPr/>
      </xdr:nvCxnSpPr>
      <xdr:spPr>
        <a:xfrm>
          <a:off x="5343525" y="857250"/>
          <a:ext cx="211455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54156</xdr:colOff>
      <xdr:row>1</xdr:row>
      <xdr:rowOff>428625</xdr:rowOff>
    </xdr:from>
    <xdr:to>
      <xdr:col>3</xdr:col>
      <xdr:colOff>266700</xdr:colOff>
      <xdr:row>1</xdr:row>
      <xdr:rowOff>436271</xdr:rowOff>
    </xdr:to>
    <xdr:cxnSp macro="">
      <xdr:nvCxnSpPr>
        <xdr:cNvPr id="6" name="Straight Connector 5"/>
        <xdr:cNvCxnSpPr/>
      </xdr:nvCxnSpPr>
      <xdr:spPr>
        <a:xfrm flipV="1">
          <a:off x="1273356" y="781050"/>
          <a:ext cx="822144" cy="76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1</xdr:row>
      <xdr:rowOff>447675</xdr:rowOff>
    </xdr:from>
    <xdr:to>
      <xdr:col>12</xdr:col>
      <xdr:colOff>485775</xdr:colOff>
      <xdr:row>1</xdr:row>
      <xdr:rowOff>447675</xdr:rowOff>
    </xdr:to>
    <xdr:cxnSp macro="">
      <xdr:nvCxnSpPr>
        <xdr:cNvPr id="4" name="Straight Connector 3"/>
        <xdr:cNvCxnSpPr/>
      </xdr:nvCxnSpPr>
      <xdr:spPr>
        <a:xfrm>
          <a:off x="5648325" y="885825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633593</xdr:colOff>
      <xdr:row>1</xdr:row>
      <xdr:rowOff>420687</xdr:rowOff>
    </xdr:from>
    <xdr:to>
      <xdr:col>3</xdr:col>
      <xdr:colOff>23812</xdr:colOff>
      <xdr:row>1</xdr:row>
      <xdr:rowOff>425159</xdr:rowOff>
    </xdr:to>
    <xdr:cxnSp macro="">
      <xdr:nvCxnSpPr>
        <xdr:cNvPr id="5" name="Straight Connector 4"/>
        <xdr:cNvCxnSpPr/>
      </xdr:nvCxnSpPr>
      <xdr:spPr>
        <a:xfrm flipV="1">
          <a:off x="1046343" y="857250"/>
          <a:ext cx="1207907" cy="447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563165</xdr:colOff>
      <xdr:row>1</xdr:row>
      <xdr:rowOff>438150</xdr:rowOff>
    </xdr:from>
    <xdr:to>
      <xdr:col>4</xdr:col>
      <xdr:colOff>119063</xdr:colOff>
      <xdr:row>1</xdr:row>
      <xdr:rowOff>446485</xdr:rowOff>
    </xdr:to>
    <xdr:cxnSp macro="">
      <xdr:nvCxnSpPr>
        <xdr:cNvPr id="2" name="Straight Connector 1"/>
        <xdr:cNvCxnSpPr/>
      </xdr:nvCxnSpPr>
      <xdr:spPr>
        <a:xfrm>
          <a:off x="2001837" y="577056"/>
          <a:ext cx="1262460" cy="83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368697</xdr:colOff>
      <xdr:row>1</xdr:row>
      <xdr:rowOff>496093</xdr:rowOff>
    </xdr:from>
    <xdr:to>
      <xdr:col>12</xdr:col>
      <xdr:colOff>218281</xdr:colOff>
      <xdr:row>1</xdr:row>
      <xdr:rowOff>506016</xdr:rowOff>
    </xdr:to>
    <xdr:cxnSp macro="">
      <xdr:nvCxnSpPr>
        <xdr:cNvPr id="4" name="Straight Connector 3"/>
        <xdr:cNvCxnSpPr/>
      </xdr:nvCxnSpPr>
      <xdr:spPr>
        <a:xfrm>
          <a:off x="7026275" y="634999"/>
          <a:ext cx="2181225" cy="99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</xdr:row>
      <xdr:rowOff>476250</xdr:rowOff>
    </xdr:from>
    <xdr:to>
      <xdr:col>12</xdr:col>
      <xdr:colOff>495300</xdr:colOff>
      <xdr:row>1</xdr:row>
      <xdr:rowOff>476250</xdr:rowOff>
    </xdr:to>
    <xdr:cxnSp macro="">
      <xdr:nvCxnSpPr>
        <xdr:cNvPr id="3" name="Straight Connector 2"/>
        <xdr:cNvCxnSpPr/>
      </xdr:nvCxnSpPr>
      <xdr:spPr>
        <a:xfrm>
          <a:off x="5686425" y="876300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1</xdr:row>
      <xdr:rowOff>428625</xdr:rowOff>
    </xdr:from>
    <xdr:to>
      <xdr:col>4</xdr:col>
      <xdr:colOff>238125</xdr:colOff>
      <xdr:row>1</xdr:row>
      <xdr:rowOff>428625</xdr:rowOff>
    </xdr:to>
    <xdr:cxnSp macro="">
      <xdr:nvCxnSpPr>
        <xdr:cNvPr id="5" name="Straight Connector 4"/>
        <xdr:cNvCxnSpPr/>
      </xdr:nvCxnSpPr>
      <xdr:spPr>
        <a:xfrm>
          <a:off x="1495425" y="790575"/>
          <a:ext cx="1181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</xdr:row>
      <xdr:rowOff>476250</xdr:rowOff>
    </xdr:from>
    <xdr:to>
      <xdr:col>12</xdr:col>
      <xdr:colOff>495300</xdr:colOff>
      <xdr:row>1</xdr:row>
      <xdr:rowOff>476250</xdr:rowOff>
    </xdr:to>
    <xdr:cxnSp macro="">
      <xdr:nvCxnSpPr>
        <xdr:cNvPr id="3" name="Straight Connector 2"/>
        <xdr:cNvCxnSpPr/>
      </xdr:nvCxnSpPr>
      <xdr:spPr>
        <a:xfrm>
          <a:off x="5686425" y="876300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578094</xdr:colOff>
      <xdr:row>1</xdr:row>
      <xdr:rowOff>445477</xdr:rowOff>
    </xdr:from>
    <xdr:to>
      <xdr:col>1</xdr:col>
      <xdr:colOff>1024303</xdr:colOff>
      <xdr:row>1</xdr:row>
      <xdr:rowOff>455002</xdr:rowOff>
    </xdr:to>
    <xdr:cxnSp macro="">
      <xdr:nvCxnSpPr>
        <xdr:cNvPr id="5" name="Straight Connector 4"/>
        <xdr:cNvCxnSpPr/>
      </xdr:nvCxnSpPr>
      <xdr:spPr>
        <a:xfrm>
          <a:off x="578094" y="804496"/>
          <a:ext cx="1054344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1</xdr:row>
      <xdr:rowOff>485775</xdr:rowOff>
    </xdr:from>
    <xdr:to>
      <xdr:col>10</xdr:col>
      <xdr:colOff>342900</xdr:colOff>
      <xdr:row>1</xdr:row>
      <xdr:rowOff>495300</xdr:rowOff>
    </xdr:to>
    <xdr:cxnSp macro="">
      <xdr:nvCxnSpPr>
        <xdr:cNvPr id="3" name="Straight Connector 2"/>
        <xdr:cNvCxnSpPr/>
      </xdr:nvCxnSpPr>
      <xdr:spPr>
        <a:xfrm flipV="1">
          <a:off x="4562475" y="676275"/>
          <a:ext cx="21145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735623</xdr:colOff>
      <xdr:row>1</xdr:row>
      <xdr:rowOff>454269</xdr:rowOff>
    </xdr:from>
    <xdr:to>
      <xdr:col>3</xdr:col>
      <xdr:colOff>300404</xdr:colOff>
      <xdr:row>1</xdr:row>
      <xdr:rowOff>457933</xdr:rowOff>
    </xdr:to>
    <xdr:cxnSp macro="">
      <xdr:nvCxnSpPr>
        <xdr:cNvPr id="5" name="Straight Connector 4"/>
        <xdr:cNvCxnSpPr/>
      </xdr:nvCxnSpPr>
      <xdr:spPr>
        <a:xfrm flipV="1">
          <a:off x="1116623" y="644769"/>
          <a:ext cx="1330569" cy="366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</xdr:row>
      <xdr:rowOff>514350</xdr:rowOff>
    </xdr:from>
    <xdr:to>
      <xdr:col>12</xdr:col>
      <xdr:colOff>285750</xdr:colOff>
      <xdr:row>1</xdr:row>
      <xdr:rowOff>523875</xdr:rowOff>
    </xdr:to>
    <xdr:cxnSp macro="">
      <xdr:nvCxnSpPr>
        <xdr:cNvPr id="3" name="Straight Connector 2"/>
        <xdr:cNvCxnSpPr/>
      </xdr:nvCxnSpPr>
      <xdr:spPr>
        <a:xfrm>
          <a:off x="5200650" y="704850"/>
          <a:ext cx="21050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723900</xdr:colOff>
      <xdr:row>1</xdr:row>
      <xdr:rowOff>457200</xdr:rowOff>
    </xdr:from>
    <xdr:to>
      <xdr:col>3</xdr:col>
      <xdr:colOff>47625</xdr:colOff>
      <xdr:row>1</xdr:row>
      <xdr:rowOff>457201</xdr:rowOff>
    </xdr:to>
    <xdr:cxnSp macro="">
      <xdr:nvCxnSpPr>
        <xdr:cNvPr id="5" name="Straight Connector 4"/>
        <xdr:cNvCxnSpPr/>
      </xdr:nvCxnSpPr>
      <xdr:spPr>
        <a:xfrm flipV="1">
          <a:off x="1114425" y="647700"/>
          <a:ext cx="12001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25" zoomScale="130" zoomScaleNormal="130" workbookViewId="0">
      <selection activeCell="A23" sqref="A23:C24"/>
    </sheetView>
  </sheetViews>
  <sheetFormatPr defaultRowHeight="18.75" x14ac:dyDescent="0.3"/>
  <cols>
    <col min="1" max="1" width="9.140625" style="4"/>
    <col min="2" max="2" width="18.5703125" style="4" customWidth="1"/>
    <col min="3" max="3" width="12.28515625" style="4" customWidth="1"/>
    <col min="4" max="4" width="15.42578125" style="4" customWidth="1"/>
    <col min="5" max="5" width="12.42578125" style="4" customWidth="1"/>
    <col min="6" max="7" width="15" style="4" customWidth="1"/>
    <col min="8" max="8" width="13" style="4" customWidth="1"/>
    <col min="9" max="9" width="12.85546875" style="4" customWidth="1"/>
    <col min="10" max="10" width="16.85546875" style="4" customWidth="1"/>
    <col min="11" max="11" width="19.5703125" style="4" customWidth="1"/>
    <col min="12" max="16384" width="9.140625" style="4"/>
  </cols>
  <sheetData>
    <row r="1" spans="1:15" x14ac:dyDescent="0.3">
      <c r="A1" s="372" t="s">
        <v>110</v>
      </c>
      <c r="B1" s="372"/>
      <c r="C1" s="373" t="s">
        <v>99</v>
      </c>
      <c r="D1" s="373"/>
      <c r="E1" s="373"/>
      <c r="F1" s="373"/>
      <c r="G1" s="373"/>
      <c r="H1" s="373"/>
      <c r="I1" s="373"/>
      <c r="J1" s="16" t="s">
        <v>63</v>
      </c>
      <c r="K1" s="368"/>
      <c r="L1" s="368"/>
    </row>
    <row r="2" spans="1:15" ht="33" customHeight="1" x14ac:dyDescent="0.3">
      <c r="A2" s="372"/>
      <c r="B2" s="372"/>
      <c r="C2" s="373"/>
      <c r="D2" s="373"/>
      <c r="E2" s="373"/>
      <c r="F2" s="373"/>
      <c r="G2" s="373"/>
      <c r="H2" s="373"/>
      <c r="I2" s="373"/>
      <c r="J2" s="7"/>
      <c r="K2" s="10"/>
      <c r="L2" s="10"/>
      <c r="M2" s="10"/>
      <c r="N2" s="10"/>
      <c r="O2" s="10"/>
    </row>
    <row r="3" spans="1:15" ht="24.75" customHeight="1" x14ac:dyDescent="0.3">
      <c r="A3" s="43"/>
      <c r="C3" s="5"/>
      <c r="D3" s="6" t="s">
        <v>405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18.75" customHeight="1" x14ac:dyDescent="0.3">
      <c r="A4" s="365" t="s">
        <v>368</v>
      </c>
      <c r="B4" s="365"/>
      <c r="C4" s="365"/>
      <c r="D4" s="365"/>
      <c r="E4" s="365"/>
      <c r="F4" s="365"/>
      <c r="G4" s="365"/>
      <c r="H4" s="365"/>
      <c r="I4" s="365"/>
      <c r="J4" s="6"/>
      <c r="K4" s="6"/>
      <c r="L4" s="6"/>
      <c r="M4" s="6"/>
      <c r="N4" s="6"/>
      <c r="O4" s="6"/>
    </row>
    <row r="5" spans="1:15" ht="17.25" customHeight="1" x14ac:dyDescent="0.3">
      <c r="A5" s="374" t="s">
        <v>409</v>
      </c>
      <c r="B5" s="375"/>
      <c r="C5" s="375"/>
      <c r="D5" s="375"/>
      <c r="E5" s="375"/>
      <c r="F5" s="375"/>
      <c r="G5" s="375"/>
      <c r="H5" s="375"/>
      <c r="I5" s="375"/>
      <c r="J5" s="375"/>
      <c r="K5" s="6"/>
      <c r="L5" s="6"/>
      <c r="M5" s="6"/>
      <c r="N5" s="6"/>
      <c r="O5" s="6"/>
    </row>
    <row r="6" spans="1:15" ht="9.75" customHeight="1" x14ac:dyDescent="0.3">
      <c r="A6" s="369"/>
      <c r="B6" s="370"/>
      <c r="C6" s="370"/>
      <c r="D6" s="370"/>
      <c r="E6" s="370"/>
      <c r="F6" s="370"/>
      <c r="G6" s="370"/>
      <c r="H6" s="370"/>
      <c r="I6" s="370"/>
      <c r="J6" s="370"/>
    </row>
    <row r="7" spans="1:15" ht="28.5" customHeight="1" x14ac:dyDescent="0.3">
      <c r="A7" s="371" t="s">
        <v>0</v>
      </c>
      <c r="B7" s="371" t="s">
        <v>1</v>
      </c>
      <c r="C7" s="371" t="s">
        <v>113</v>
      </c>
      <c r="D7" s="371"/>
      <c r="E7" s="371" t="s">
        <v>367</v>
      </c>
      <c r="F7" s="371"/>
      <c r="G7" s="371"/>
      <c r="H7" s="371"/>
      <c r="I7" s="371"/>
      <c r="J7" s="371"/>
    </row>
    <row r="8" spans="1:15" ht="22.5" customHeight="1" x14ac:dyDescent="0.3">
      <c r="A8" s="371"/>
      <c r="B8" s="371"/>
      <c r="C8" s="371"/>
      <c r="D8" s="371"/>
      <c r="E8" s="371" t="s">
        <v>2</v>
      </c>
      <c r="F8" s="371"/>
      <c r="G8" s="371"/>
      <c r="H8" s="371" t="s">
        <v>3</v>
      </c>
      <c r="I8" s="371"/>
      <c r="J8" s="371"/>
    </row>
    <row r="9" spans="1:15" ht="35.25" customHeight="1" x14ac:dyDescent="0.3">
      <c r="A9" s="371"/>
      <c r="B9" s="371"/>
      <c r="C9" s="44" t="s">
        <v>4</v>
      </c>
      <c r="D9" s="44" t="s">
        <v>5</v>
      </c>
      <c r="E9" s="44" t="s">
        <v>4</v>
      </c>
      <c r="F9" s="44" t="s">
        <v>5</v>
      </c>
      <c r="G9" s="44" t="s">
        <v>6</v>
      </c>
      <c r="H9" s="44" t="s">
        <v>4</v>
      </c>
      <c r="I9" s="44" t="s">
        <v>5</v>
      </c>
      <c r="J9" s="44" t="s">
        <v>6</v>
      </c>
    </row>
    <row r="10" spans="1:15" ht="15.75" customHeight="1" x14ac:dyDescent="0.3">
      <c r="A10" s="44" t="s">
        <v>7</v>
      </c>
      <c r="B10" s="44" t="s">
        <v>8</v>
      </c>
      <c r="C10" s="44">
        <v>1</v>
      </c>
      <c r="D10" s="44">
        <v>2</v>
      </c>
      <c r="E10" s="44">
        <v>3</v>
      </c>
      <c r="F10" s="44">
        <v>4</v>
      </c>
      <c r="G10" s="44">
        <v>5</v>
      </c>
      <c r="H10" s="44">
        <v>6</v>
      </c>
      <c r="I10" s="44">
        <v>7</v>
      </c>
      <c r="J10" s="44">
        <v>8</v>
      </c>
    </row>
    <row r="11" spans="1:15" s="16" customFormat="1" ht="36.75" customHeight="1" x14ac:dyDescent="0.3">
      <c r="A11" s="44" t="s">
        <v>9</v>
      </c>
      <c r="B11" s="45" t="s">
        <v>10</v>
      </c>
      <c r="C11" s="46">
        <v>2515</v>
      </c>
      <c r="D11" s="46">
        <v>8626</v>
      </c>
      <c r="E11" s="46">
        <f>E12</f>
        <v>1</v>
      </c>
      <c r="F11" s="46">
        <f>F12</f>
        <v>1</v>
      </c>
      <c r="G11" s="47">
        <f>E11/C11*100</f>
        <v>3.9761431411530816E-2</v>
      </c>
      <c r="H11" s="45">
        <f>H12</f>
        <v>24</v>
      </c>
      <c r="I11" s="45">
        <f>I12</f>
        <v>56</v>
      </c>
      <c r="J11" s="48">
        <f t="shared" ref="J11:J21" si="0">H11/C11*100</f>
        <v>0.95427435387673964</v>
      </c>
      <c r="K11" s="142">
        <f>E11+H11</f>
        <v>25</v>
      </c>
      <c r="L11" s="142">
        <f>F11+I11</f>
        <v>57</v>
      </c>
    </row>
    <row r="12" spans="1:15" ht="24" customHeight="1" x14ac:dyDescent="0.3">
      <c r="A12" s="49">
        <v>1</v>
      </c>
      <c r="B12" s="145" t="s">
        <v>100</v>
      </c>
      <c r="C12" s="150">
        <v>2515</v>
      </c>
      <c r="D12" s="150">
        <v>8626</v>
      </c>
      <c r="E12" s="51">
        <v>1</v>
      </c>
      <c r="F12" s="147">
        <v>1</v>
      </c>
      <c r="G12" s="146">
        <f>E12/C12*100</f>
        <v>3.9761431411530816E-2</v>
      </c>
      <c r="H12" s="145">
        <v>24</v>
      </c>
      <c r="I12" s="145">
        <v>56</v>
      </c>
      <c r="J12" s="148">
        <f>H12/C12*100</f>
        <v>0.95427435387673964</v>
      </c>
      <c r="K12" s="142">
        <f t="shared" ref="K12:K21" si="1">E12+H12</f>
        <v>25</v>
      </c>
      <c r="L12" s="142">
        <f t="shared" ref="L12:L21" si="2">F12+I12</f>
        <v>57</v>
      </c>
    </row>
    <row r="13" spans="1:15" ht="36" customHeight="1" x14ac:dyDescent="0.3">
      <c r="A13" s="176" t="s">
        <v>11</v>
      </c>
      <c r="B13" s="177" t="s">
        <v>12</v>
      </c>
      <c r="C13" s="174">
        <f>SUM(C14:C21)</f>
        <v>18377</v>
      </c>
      <c r="D13" s="174">
        <f>SUM(D14:D21)</f>
        <v>66121</v>
      </c>
      <c r="E13" s="177">
        <f>SUM(E14:E21)</f>
        <v>7</v>
      </c>
      <c r="F13" s="177">
        <f>SUM(F14:F21)</f>
        <v>14</v>
      </c>
      <c r="G13" s="178">
        <v>0.56000000000000005</v>
      </c>
      <c r="H13" s="177">
        <f>SUM(H14:H21)</f>
        <v>166</v>
      </c>
      <c r="I13" s="177">
        <f>SUM(I14:I21)</f>
        <v>418</v>
      </c>
      <c r="J13" s="175">
        <f t="shared" si="0"/>
        <v>0.90330304184578547</v>
      </c>
      <c r="K13" s="142">
        <f t="shared" si="1"/>
        <v>173</v>
      </c>
      <c r="L13" s="142">
        <f t="shared" si="2"/>
        <v>432</v>
      </c>
    </row>
    <row r="14" spans="1:15" ht="24" customHeight="1" x14ac:dyDescent="0.3">
      <c r="A14" s="167">
        <v>1</v>
      </c>
      <c r="B14" s="168" t="s">
        <v>101</v>
      </c>
      <c r="C14" s="147">
        <v>3173</v>
      </c>
      <c r="D14" s="147">
        <v>11304</v>
      </c>
      <c r="E14" s="145">
        <v>0</v>
      </c>
      <c r="F14" s="145">
        <v>0</v>
      </c>
      <c r="G14" s="169">
        <f>E14/C14*100</f>
        <v>0</v>
      </c>
      <c r="H14" s="145">
        <v>16</v>
      </c>
      <c r="I14" s="145">
        <v>45</v>
      </c>
      <c r="J14" s="148">
        <f>H14/C14*100</f>
        <v>0.50425464859754177</v>
      </c>
      <c r="K14" s="142">
        <f t="shared" si="1"/>
        <v>16</v>
      </c>
      <c r="L14" s="142">
        <f t="shared" si="2"/>
        <v>45</v>
      </c>
    </row>
    <row r="15" spans="1:15" ht="24" customHeight="1" x14ac:dyDescent="0.3">
      <c r="A15" s="167">
        <v>2</v>
      </c>
      <c r="B15" s="168" t="s">
        <v>102</v>
      </c>
      <c r="C15" s="147">
        <v>2102</v>
      </c>
      <c r="D15" s="147">
        <v>7804</v>
      </c>
      <c r="E15" s="145">
        <v>0</v>
      </c>
      <c r="F15" s="145">
        <v>0</v>
      </c>
      <c r="G15" s="169">
        <f t="shared" ref="G15:G21" si="3">E15/C15*100</f>
        <v>0</v>
      </c>
      <c r="H15" s="145">
        <v>9</v>
      </c>
      <c r="I15" s="145">
        <v>25</v>
      </c>
      <c r="J15" s="148">
        <f t="shared" si="0"/>
        <v>0.42816365366317788</v>
      </c>
      <c r="K15" s="142">
        <f t="shared" si="1"/>
        <v>9</v>
      </c>
      <c r="L15" s="142">
        <f t="shared" si="2"/>
        <v>25</v>
      </c>
    </row>
    <row r="16" spans="1:15" ht="24" customHeight="1" x14ac:dyDescent="0.3">
      <c r="A16" s="167">
        <v>3</v>
      </c>
      <c r="B16" s="168" t="s">
        <v>104</v>
      </c>
      <c r="C16" s="147">
        <v>4483</v>
      </c>
      <c r="D16" s="147">
        <v>16613</v>
      </c>
      <c r="E16" s="145">
        <v>4</v>
      </c>
      <c r="F16" s="145">
        <v>10</v>
      </c>
      <c r="G16" s="169">
        <f t="shared" si="3"/>
        <v>8.9225964755743931E-2</v>
      </c>
      <c r="H16" s="145">
        <v>61</v>
      </c>
      <c r="I16" s="145">
        <v>148</v>
      </c>
      <c r="J16" s="148">
        <f t="shared" si="0"/>
        <v>1.3606959625250947</v>
      </c>
      <c r="K16" s="142">
        <f t="shared" si="1"/>
        <v>65</v>
      </c>
      <c r="L16" s="142">
        <f t="shared" si="2"/>
        <v>158</v>
      </c>
    </row>
    <row r="17" spans="1:14" ht="24" customHeight="1" x14ac:dyDescent="0.3">
      <c r="A17" s="167">
        <v>4</v>
      </c>
      <c r="B17" s="168" t="s">
        <v>105</v>
      </c>
      <c r="C17" s="147">
        <v>2584</v>
      </c>
      <c r="D17" s="147">
        <v>8983</v>
      </c>
      <c r="E17" s="145">
        <v>0</v>
      </c>
      <c r="F17" s="145">
        <v>0</v>
      </c>
      <c r="G17" s="169">
        <f t="shared" si="3"/>
        <v>0</v>
      </c>
      <c r="H17" s="145">
        <v>44</v>
      </c>
      <c r="I17" s="145">
        <v>112</v>
      </c>
      <c r="J17" s="148">
        <f t="shared" si="0"/>
        <v>1.7027863777089782</v>
      </c>
      <c r="K17" s="142">
        <f t="shared" si="1"/>
        <v>44</v>
      </c>
      <c r="L17" s="142">
        <f t="shared" si="2"/>
        <v>112</v>
      </c>
    </row>
    <row r="18" spans="1:14" ht="24" customHeight="1" x14ac:dyDescent="0.3">
      <c r="A18" s="167">
        <v>5</v>
      </c>
      <c r="B18" s="168" t="s">
        <v>106</v>
      </c>
      <c r="C18" s="147">
        <v>1792</v>
      </c>
      <c r="D18" s="147">
        <v>6196</v>
      </c>
      <c r="E18" s="145">
        <v>0</v>
      </c>
      <c r="F18" s="145">
        <v>0</v>
      </c>
      <c r="G18" s="169">
        <f t="shared" si="3"/>
        <v>0</v>
      </c>
      <c r="H18" s="145">
        <v>6</v>
      </c>
      <c r="I18" s="145">
        <v>16</v>
      </c>
      <c r="J18" s="148">
        <f t="shared" si="0"/>
        <v>0.33482142857142855</v>
      </c>
      <c r="K18" s="142">
        <f t="shared" si="1"/>
        <v>6</v>
      </c>
      <c r="L18" s="142">
        <f t="shared" si="2"/>
        <v>16</v>
      </c>
      <c r="M18" s="39"/>
      <c r="N18" s="39"/>
    </row>
    <row r="19" spans="1:14" ht="20.25" customHeight="1" x14ac:dyDescent="0.3">
      <c r="A19" s="167">
        <v>6</v>
      </c>
      <c r="B19" s="168" t="s">
        <v>107</v>
      </c>
      <c r="C19" s="147">
        <v>1790</v>
      </c>
      <c r="D19" s="147">
        <v>6365</v>
      </c>
      <c r="E19" s="145">
        <v>1</v>
      </c>
      <c r="F19" s="145">
        <v>2</v>
      </c>
      <c r="G19" s="169">
        <f>E19/C19*100</f>
        <v>5.5865921787709494E-2</v>
      </c>
      <c r="H19" s="145">
        <v>5</v>
      </c>
      <c r="I19" s="145">
        <v>11</v>
      </c>
      <c r="J19" s="148">
        <f>H19/C19*100</f>
        <v>0.27932960893854747</v>
      </c>
      <c r="K19" s="142">
        <f t="shared" si="1"/>
        <v>6</v>
      </c>
      <c r="L19" s="142">
        <f t="shared" si="2"/>
        <v>13</v>
      </c>
      <c r="M19" s="39"/>
      <c r="N19" s="39"/>
    </row>
    <row r="20" spans="1:14" ht="20.25" customHeight="1" x14ac:dyDescent="0.3">
      <c r="A20" s="167">
        <v>7</v>
      </c>
      <c r="B20" s="168" t="s">
        <v>108</v>
      </c>
      <c r="C20" s="147">
        <v>498</v>
      </c>
      <c r="D20" s="147">
        <v>2032</v>
      </c>
      <c r="E20" s="145">
        <v>0</v>
      </c>
      <c r="F20" s="145">
        <v>0</v>
      </c>
      <c r="G20" s="149">
        <f t="shared" si="3"/>
        <v>0</v>
      </c>
      <c r="H20" s="145">
        <v>8</v>
      </c>
      <c r="I20" s="145">
        <v>26</v>
      </c>
      <c r="J20" s="148">
        <f t="shared" si="0"/>
        <v>1.6064257028112447</v>
      </c>
      <c r="K20" s="142">
        <f t="shared" si="1"/>
        <v>8</v>
      </c>
      <c r="L20" s="142">
        <f t="shared" si="2"/>
        <v>26</v>
      </c>
      <c r="M20" s="39"/>
      <c r="N20" s="39"/>
    </row>
    <row r="21" spans="1:14" ht="20.25" customHeight="1" x14ac:dyDescent="0.3">
      <c r="A21" s="167">
        <v>8</v>
      </c>
      <c r="B21" s="168" t="s">
        <v>109</v>
      </c>
      <c r="C21" s="147">
        <v>1955</v>
      </c>
      <c r="D21" s="147">
        <v>6824</v>
      </c>
      <c r="E21" s="168">
        <v>2</v>
      </c>
      <c r="F21" s="168">
        <v>2</v>
      </c>
      <c r="G21" s="169">
        <f t="shared" si="3"/>
        <v>0.10230179028132991</v>
      </c>
      <c r="H21" s="145">
        <v>17</v>
      </c>
      <c r="I21" s="145">
        <v>35</v>
      </c>
      <c r="J21" s="148">
        <f t="shared" si="0"/>
        <v>0.86956521739130432</v>
      </c>
      <c r="K21" s="142">
        <f t="shared" si="1"/>
        <v>19</v>
      </c>
      <c r="L21" s="142">
        <f t="shared" si="2"/>
        <v>37</v>
      </c>
    </row>
    <row r="22" spans="1:14" s="16" customFormat="1" ht="20.25" customHeight="1" x14ac:dyDescent="0.3">
      <c r="A22" s="366" t="s">
        <v>13</v>
      </c>
      <c r="B22" s="367"/>
      <c r="C22" s="174">
        <f>SUM(C13+C11)</f>
        <v>20892</v>
      </c>
      <c r="D22" s="174">
        <f>D11+D13</f>
        <v>74747</v>
      </c>
      <c r="E22" s="174">
        <f>E11+E13</f>
        <v>8</v>
      </c>
      <c r="F22" s="174">
        <f>F13+F11</f>
        <v>15</v>
      </c>
      <c r="G22" s="175">
        <f>E22/C22*100</f>
        <v>3.8292169251388092E-2</v>
      </c>
      <c r="H22" s="174">
        <f>H11+H13</f>
        <v>190</v>
      </c>
      <c r="I22" s="174">
        <f>I13+I11</f>
        <v>474</v>
      </c>
      <c r="J22" s="175">
        <f>H22/C22*100</f>
        <v>0.90943901972046715</v>
      </c>
    </row>
    <row r="23" spans="1:14" x14ac:dyDescent="0.3">
      <c r="A23" s="363"/>
      <c r="B23" s="364"/>
      <c r="C23" s="364"/>
      <c r="H23" s="364"/>
      <c r="I23" s="364"/>
      <c r="J23" s="364"/>
    </row>
    <row r="24" spans="1:14" x14ac:dyDescent="0.3">
      <c r="A24" s="365"/>
      <c r="B24" s="365"/>
      <c r="C24" s="365"/>
      <c r="D24" s="16"/>
      <c r="E24" s="16"/>
      <c r="F24" s="16"/>
      <c r="G24" s="16"/>
      <c r="H24" s="365"/>
      <c r="I24" s="365"/>
      <c r="J24" s="365"/>
      <c r="K24" s="16"/>
    </row>
    <row r="25" spans="1:14" x14ac:dyDescent="0.3">
      <c r="E25" s="52"/>
      <c r="F25" s="52"/>
      <c r="G25" s="52"/>
    </row>
  </sheetData>
  <mergeCells count="15">
    <mergeCell ref="A23:C24"/>
    <mergeCell ref="H23:J24"/>
    <mergeCell ref="A22:B22"/>
    <mergeCell ref="K1:L1"/>
    <mergeCell ref="A6:J6"/>
    <mergeCell ref="A7:A9"/>
    <mergeCell ref="B7:B9"/>
    <mergeCell ref="C7:D8"/>
    <mergeCell ref="E7:J7"/>
    <mergeCell ref="E8:G8"/>
    <mergeCell ref="H8:J8"/>
    <mergeCell ref="A1:B2"/>
    <mergeCell ref="C1:I2"/>
    <mergeCell ref="A4:I4"/>
    <mergeCell ref="A5:J5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4" workbookViewId="0">
      <selection activeCell="I45" sqref="I45"/>
    </sheetView>
  </sheetViews>
  <sheetFormatPr defaultRowHeight="15" x14ac:dyDescent="0.25"/>
  <cols>
    <col min="1" max="1" width="5.42578125" style="11" customWidth="1"/>
    <col min="2" max="2" width="20.28515625" style="11" customWidth="1"/>
    <col min="3" max="3" width="13.42578125" style="11" customWidth="1"/>
    <col min="4" max="4" width="13.5703125" style="11" customWidth="1"/>
    <col min="5" max="5" width="13.5703125" style="120" customWidth="1"/>
    <col min="6" max="10" width="13.5703125" style="11" customWidth="1"/>
    <col min="11" max="16384" width="9.140625" style="11"/>
  </cols>
  <sheetData>
    <row r="1" spans="1:15" ht="26.25" customHeight="1" x14ac:dyDescent="0.25">
      <c r="I1" s="451" t="s">
        <v>76</v>
      </c>
      <c r="J1" s="451"/>
      <c r="L1" s="90"/>
    </row>
    <row r="2" spans="1:15" ht="49.5" customHeight="1" x14ac:dyDescent="0.25">
      <c r="A2" s="391" t="s">
        <v>112</v>
      </c>
      <c r="B2" s="391"/>
      <c r="C2" s="391"/>
      <c r="D2" s="391" t="s">
        <v>114</v>
      </c>
      <c r="E2" s="391"/>
      <c r="F2" s="391"/>
      <c r="G2" s="391"/>
      <c r="H2" s="391"/>
      <c r="I2" s="391"/>
      <c r="J2" s="391"/>
      <c r="K2" s="8"/>
      <c r="L2" s="8"/>
      <c r="M2" s="8"/>
    </row>
    <row r="3" spans="1:15" ht="18.75" x14ac:dyDescent="0.3">
      <c r="A3" s="12"/>
      <c r="B3" s="4"/>
      <c r="C3" s="5"/>
      <c r="F3" s="394"/>
      <c r="G3" s="394"/>
      <c r="H3" s="394"/>
      <c r="I3" s="394"/>
      <c r="J3" s="394"/>
      <c r="K3" s="394"/>
      <c r="L3" s="394"/>
    </row>
    <row r="4" spans="1:15" ht="27" customHeight="1" x14ac:dyDescent="0.25">
      <c r="A4" s="459" t="s">
        <v>95</v>
      </c>
      <c r="B4" s="459"/>
      <c r="C4" s="459"/>
      <c r="D4" s="459"/>
      <c r="E4" s="459"/>
      <c r="F4" s="459"/>
      <c r="G4" s="459"/>
      <c r="H4" s="459"/>
      <c r="I4" s="459"/>
      <c r="J4" s="459"/>
    </row>
    <row r="5" spans="1:15" s="153" customFormat="1" ht="17.25" customHeight="1" x14ac:dyDescent="0.3">
      <c r="A5" s="450" t="s">
        <v>414</v>
      </c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</row>
    <row r="6" spans="1:15" x14ac:dyDescent="0.25">
      <c r="A6" s="91"/>
    </row>
    <row r="7" spans="1:15" ht="50.25" customHeight="1" x14ac:dyDescent="0.25">
      <c r="A7" s="377" t="s">
        <v>0</v>
      </c>
      <c r="B7" s="377" t="s">
        <v>85</v>
      </c>
      <c r="C7" s="377" t="s">
        <v>96</v>
      </c>
      <c r="D7" s="377"/>
      <c r="E7" s="377"/>
      <c r="F7" s="377"/>
      <c r="G7" s="377"/>
      <c r="H7" s="377"/>
      <c r="I7" s="377"/>
      <c r="J7" s="377"/>
    </row>
    <row r="8" spans="1:15" ht="102.75" customHeight="1" x14ac:dyDescent="0.25">
      <c r="A8" s="377"/>
      <c r="B8" s="377"/>
      <c r="C8" s="28" t="s">
        <v>47</v>
      </c>
      <c r="D8" s="28" t="s">
        <v>48</v>
      </c>
      <c r="E8" s="121" t="s">
        <v>49</v>
      </c>
      <c r="F8" s="28" t="s">
        <v>50</v>
      </c>
      <c r="G8" s="28" t="s">
        <v>51</v>
      </c>
      <c r="H8" s="28" t="s">
        <v>52</v>
      </c>
      <c r="I8" s="28" t="s">
        <v>53</v>
      </c>
      <c r="J8" s="28" t="s">
        <v>126</v>
      </c>
    </row>
    <row r="9" spans="1:15" ht="24" customHeight="1" x14ac:dyDescent="0.25">
      <c r="A9" s="28" t="s">
        <v>7</v>
      </c>
      <c r="B9" s="28" t="s">
        <v>8</v>
      </c>
      <c r="C9" s="28">
        <v>1</v>
      </c>
      <c r="D9" s="28">
        <v>2</v>
      </c>
      <c r="E9" s="121">
        <v>3</v>
      </c>
      <c r="F9" s="28">
        <v>4</v>
      </c>
      <c r="G9" s="28">
        <v>5</v>
      </c>
      <c r="H9" s="28">
        <v>6</v>
      </c>
      <c r="I9" s="28">
        <v>7</v>
      </c>
      <c r="J9" s="28">
        <v>8</v>
      </c>
    </row>
    <row r="10" spans="1:15" ht="27.75" customHeight="1" x14ac:dyDescent="0.25">
      <c r="A10" s="28"/>
      <c r="B10" s="28"/>
      <c r="C10" s="28">
        <f>C11+C12</f>
        <v>25</v>
      </c>
      <c r="D10" s="28">
        <f t="shared" ref="D10:J10" si="0">D11+D12</f>
        <v>25</v>
      </c>
      <c r="E10" s="121">
        <f t="shared" si="0"/>
        <v>0</v>
      </c>
      <c r="F10" s="28">
        <f t="shared" si="0"/>
        <v>26</v>
      </c>
      <c r="G10" s="28">
        <f t="shared" si="0"/>
        <v>25</v>
      </c>
      <c r="H10" s="28">
        <f t="shared" si="0"/>
        <v>16</v>
      </c>
      <c r="I10" s="28">
        <f t="shared" si="0"/>
        <v>22</v>
      </c>
      <c r="J10" s="28">
        <f t="shared" si="0"/>
        <v>0</v>
      </c>
    </row>
    <row r="11" spans="1:15" ht="24" customHeight="1" x14ac:dyDescent="0.25">
      <c r="A11" s="452" t="s">
        <v>9</v>
      </c>
      <c r="B11" s="454" t="s">
        <v>10</v>
      </c>
      <c r="C11" s="28">
        <f>C14</f>
        <v>1</v>
      </c>
      <c r="D11" s="28">
        <f t="shared" ref="D11:J11" si="1">D14</f>
        <v>1</v>
      </c>
      <c r="E11" s="121">
        <v>0</v>
      </c>
      <c r="F11" s="28">
        <f t="shared" si="1"/>
        <v>1</v>
      </c>
      <c r="G11" s="28">
        <f t="shared" si="1"/>
        <v>1</v>
      </c>
      <c r="H11" s="28">
        <f t="shared" si="1"/>
        <v>1</v>
      </c>
      <c r="I11" s="28">
        <f t="shared" si="1"/>
        <v>1</v>
      </c>
      <c r="J11" s="28">
        <f t="shared" si="1"/>
        <v>0</v>
      </c>
    </row>
    <row r="12" spans="1:15" ht="23.25" customHeight="1" x14ac:dyDescent="0.25">
      <c r="A12" s="453"/>
      <c r="B12" s="455"/>
      <c r="C12" s="28">
        <f>C15</f>
        <v>24</v>
      </c>
      <c r="D12" s="28">
        <f t="shared" ref="D12:J12" si="2">D15</f>
        <v>24</v>
      </c>
      <c r="E12" s="121"/>
      <c r="F12" s="28">
        <f t="shared" si="2"/>
        <v>25</v>
      </c>
      <c r="G12" s="28">
        <f t="shared" si="2"/>
        <v>24</v>
      </c>
      <c r="H12" s="28">
        <f t="shared" si="2"/>
        <v>15</v>
      </c>
      <c r="I12" s="28">
        <f t="shared" si="2"/>
        <v>21</v>
      </c>
      <c r="J12" s="28">
        <f t="shared" si="2"/>
        <v>0</v>
      </c>
    </row>
    <row r="13" spans="1:15" s="30" customFormat="1" ht="27.75" customHeight="1" x14ac:dyDescent="0.25">
      <c r="A13" s="28">
        <v>1</v>
      </c>
      <c r="B13" s="56" t="s">
        <v>100</v>
      </c>
      <c r="C13" s="28">
        <f t="shared" ref="C13:J13" si="3">C11+C12</f>
        <v>25</v>
      </c>
      <c r="D13" s="28">
        <f t="shared" si="3"/>
        <v>25</v>
      </c>
      <c r="E13" s="121">
        <f t="shared" si="3"/>
        <v>0</v>
      </c>
      <c r="F13" s="28">
        <f t="shared" si="3"/>
        <v>26</v>
      </c>
      <c r="G13" s="28">
        <f t="shared" si="3"/>
        <v>25</v>
      </c>
      <c r="H13" s="28">
        <f t="shared" si="3"/>
        <v>16</v>
      </c>
      <c r="I13" s="28">
        <f t="shared" si="3"/>
        <v>22</v>
      </c>
      <c r="J13" s="28">
        <f t="shared" si="3"/>
        <v>0</v>
      </c>
    </row>
    <row r="14" spans="1:15" ht="22.5" customHeight="1" x14ac:dyDescent="0.25">
      <c r="A14" s="54"/>
      <c r="B14" s="21" t="s">
        <v>97</v>
      </c>
      <c r="C14" s="22">
        <v>1</v>
      </c>
      <c r="D14" s="22">
        <v>1</v>
      </c>
      <c r="E14" s="122">
        <v>1</v>
      </c>
      <c r="F14" s="22">
        <v>1</v>
      </c>
      <c r="G14" s="22">
        <v>1</v>
      </c>
      <c r="H14" s="22">
        <v>1</v>
      </c>
      <c r="I14" s="22">
        <v>1</v>
      </c>
      <c r="J14" s="22">
        <v>0</v>
      </c>
    </row>
    <row r="15" spans="1:15" ht="29.25" customHeight="1" x14ac:dyDescent="0.25">
      <c r="A15" s="54"/>
      <c r="B15" s="21" t="s">
        <v>98</v>
      </c>
      <c r="C15" s="22">
        <f>'7.1'!H12</f>
        <v>24</v>
      </c>
      <c r="D15" s="22">
        <v>24</v>
      </c>
      <c r="E15" s="122">
        <v>15</v>
      </c>
      <c r="F15" s="22">
        <v>25</v>
      </c>
      <c r="G15" s="22">
        <v>24</v>
      </c>
      <c r="H15" s="22">
        <v>15</v>
      </c>
      <c r="I15" s="22">
        <v>21</v>
      </c>
      <c r="J15" s="22">
        <v>0</v>
      </c>
    </row>
    <row r="16" spans="1:15" ht="16.5" x14ac:dyDescent="0.25">
      <c r="A16" s="460" t="s">
        <v>11</v>
      </c>
      <c r="B16" s="460" t="s">
        <v>12</v>
      </c>
      <c r="C16" s="361">
        <f>C17+C18</f>
        <v>159</v>
      </c>
      <c r="D16" s="361">
        <f t="shared" ref="D16:J16" si="4">D17+D18</f>
        <v>127</v>
      </c>
      <c r="E16" s="361">
        <f t="shared" si="4"/>
        <v>117</v>
      </c>
      <c r="F16" s="361">
        <f t="shared" si="4"/>
        <v>63</v>
      </c>
      <c r="G16" s="361">
        <f t="shared" si="4"/>
        <v>23</v>
      </c>
      <c r="H16" s="361">
        <f t="shared" si="4"/>
        <v>36</v>
      </c>
      <c r="I16" s="361">
        <f t="shared" si="4"/>
        <v>105</v>
      </c>
      <c r="J16" s="361">
        <f t="shared" si="4"/>
        <v>3</v>
      </c>
    </row>
    <row r="17" spans="1:10" ht="24" customHeight="1" x14ac:dyDescent="0.25">
      <c r="A17" s="461"/>
      <c r="B17" s="461"/>
      <c r="C17" s="361">
        <f>C20+C23+C26+C29+C32+C35+C38+C41</f>
        <v>6</v>
      </c>
      <c r="D17" s="361">
        <f t="shared" ref="D17:J17" si="5">D20+D23+D26+D29+D32+D35+D38+D41</f>
        <v>6</v>
      </c>
      <c r="E17" s="361">
        <f t="shared" si="5"/>
        <v>5</v>
      </c>
      <c r="F17" s="361">
        <f t="shared" si="5"/>
        <v>3</v>
      </c>
      <c r="G17" s="361">
        <f t="shared" si="5"/>
        <v>3</v>
      </c>
      <c r="H17" s="361">
        <f t="shared" si="5"/>
        <v>3</v>
      </c>
      <c r="I17" s="361">
        <f t="shared" si="5"/>
        <v>7</v>
      </c>
      <c r="J17" s="361">
        <f t="shared" si="5"/>
        <v>0</v>
      </c>
    </row>
    <row r="18" spans="1:10" ht="26.25" customHeight="1" x14ac:dyDescent="0.25">
      <c r="A18" s="462"/>
      <c r="B18" s="462"/>
      <c r="C18" s="361">
        <f>C21+C24+C27+C30+C33+C36+C39+C42</f>
        <v>153</v>
      </c>
      <c r="D18" s="361">
        <f t="shared" ref="D18:J18" si="6">D21+D24+D27+D30+D33+D36+D39+D42</f>
        <v>121</v>
      </c>
      <c r="E18" s="361">
        <f t="shared" si="6"/>
        <v>112</v>
      </c>
      <c r="F18" s="361">
        <f t="shared" si="6"/>
        <v>60</v>
      </c>
      <c r="G18" s="361">
        <f t="shared" si="6"/>
        <v>20</v>
      </c>
      <c r="H18" s="361">
        <f t="shared" si="6"/>
        <v>33</v>
      </c>
      <c r="I18" s="361">
        <f t="shared" si="6"/>
        <v>98</v>
      </c>
      <c r="J18" s="361">
        <f t="shared" si="6"/>
        <v>3</v>
      </c>
    </row>
    <row r="19" spans="1:10" s="30" customFormat="1" ht="18" customHeight="1" x14ac:dyDescent="0.25">
      <c r="A19" s="456">
        <v>1</v>
      </c>
      <c r="B19" s="195" t="s">
        <v>101</v>
      </c>
      <c r="C19" s="204">
        <f>C20+C21</f>
        <v>16</v>
      </c>
      <c r="D19" s="204">
        <f t="shared" ref="D19:J19" si="7">D20+D21</f>
        <v>16</v>
      </c>
      <c r="E19" s="204">
        <f t="shared" si="7"/>
        <v>11</v>
      </c>
      <c r="F19" s="204">
        <f t="shared" si="7"/>
        <v>16</v>
      </c>
      <c r="G19" s="204">
        <f t="shared" si="7"/>
        <v>1</v>
      </c>
      <c r="H19" s="204">
        <f t="shared" si="7"/>
        <v>14</v>
      </c>
      <c r="I19" s="204">
        <f t="shared" si="7"/>
        <v>9</v>
      </c>
      <c r="J19" s="204">
        <f t="shared" si="7"/>
        <v>3</v>
      </c>
    </row>
    <row r="20" spans="1:10" ht="17.25" customHeight="1" x14ac:dyDescent="0.25">
      <c r="A20" s="457"/>
      <c r="B20" s="123" t="s">
        <v>97</v>
      </c>
      <c r="C20" s="235">
        <v>0</v>
      </c>
      <c r="D20" s="235">
        <v>0</v>
      </c>
      <c r="E20" s="235">
        <v>0</v>
      </c>
      <c r="F20" s="235">
        <v>0</v>
      </c>
      <c r="G20" s="235">
        <v>0</v>
      </c>
      <c r="H20" s="235">
        <v>0</v>
      </c>
      <c r="I20" s="235">
        <v>0</v>
      </c>
      <c r="J20" s="122">
        <v>0</v>
      </c>
    </row>
    <row r="21" spans="1:10" ht="18.75" customHeight="1" x14ac:dyDescent="0.25">
      <c r="A21" s="458"/>
      <c r="B21" s="123" t="s">
        <v>98</v>
      </c>
      <c r="C21" s="235">
        <v>16</v>
      </c>
      <c r="D21" s="235">
        <v>16</v>
      </c>
      <c r="E21" s="235">
        <v>11</v>
      </c>
      <c r="F21" s="235">
        <v>16</v>
      </c>
      <c r="G21" s="235">
        <v>1</v>
      </c>
      <c r="H21" s="235">
        <v>14</v>
      </c>
      <c r="I21" s="235">
        <v>9</v>
      </c>
      <c r="J21" s="122">
        <v>3</v>
      </c>
    </row>
    <row r="22" spans="1:10" s="30" customFormat="1" ht="21.75" customHeight="1" x14ac:dyDescent="0.25">
      <c r="A22" s="456">
        <v>2</v>
      </c>
      <c r="B22" s="195" t="s">
        <v>102</v>
      </c>
      <c r="C22" s="173">
        <f>C23+C24</f>
        <v>7</v>
      </c>
      <c r="D22" s="173">
        <f t="shared" ref="D22:J22" si="8">D23+D24</f>
        <v>7</v>
      </c>
      <c r="E22" s="173">
        <f t="shared" si="8"/>
        <v>7</v>
      </c>
      <c r="F22" s="173">
        <f t="shared" si="8"/>
        <v>7</v>
      </c>
      <c r="G22" s="173">
        <f t="shared" si="8"/>
        <v>0</v>
      </c>
      <c r="H22" s="173">
        <f t="shared" si="8"/>
        <v>0</v>
      </c>
      <c r="I22" s="173">
        <f t="shared" si="8"/>
        <v>7</v>
      </c>
      <c r="J22" s="173">
        <f t="shared" si="8"/>
        <v>0</v>
      </c>
    </row>
    <row r="23" spans="1:10" ht="20.25" customHeight="1" x14ac:dyDescent="0.25">
      <c r="A23" s="457"/>
      <c r="B23" s="123" t="s">
        <v>97</v>
      </c>
      <c r="C23" s="122">
        <v>0</v>
      </c>
      <c r="D23" s="122">
        <v>0</v>
      </c>
      <c r="E23" s="122">
        <v>0</v>
      </c>
      <c r="F23" s="122">
        <v>0</v>
      </c>
      <c r="G23" s="122">
        <v>0</v>
      </c>
      <c r="H23" s="122">
        <v>0</v>
      </c>
      <c r="I23" s="122">
        <v>0</v>
      </c>
      <c r="J23" s="122">
        <v>0</v>
      </c>
    </row>
    <row r="24" spans="1:10" ht="23.25" customHeight="1" x14ac:dyDescent="0.25">
      <c r="A24" s="458"/>
      <c r="B24" s="123" t="s">
        <v>98</v>
      </c>
      <c r="C24" s="122">
        <v>7</v>
      </c>
      <c r="D24" s="122">
        <v>7</v>
      </c>
      <c r="E24" s="122">
        <v>7</v>
      </c>
      <c r="F24" s="122">
        <v>7</v>
      </c>
      <c r="G24" s="122">
        <v>0</v>
      </c>
      <c r="H24" s="122">
        <v>0</v>
      </c>
      <c r="I24" s="122">
        <v>7</v>
      </c>
      <c r="J24" s="122">
        <v>0</v>
      </c>
    </row>
    <row r="25" spans="1:10" ht="27" customHeight="1" x14ac:dyDescent="0.25">
      <c r="A25" s="456">
        <v>3</v>
      </c>
      <c r="B25" s="195" t="s">
        <v>104</v>
      </c>
      <c r="C25" s="230">
        <f>C26+C27</f>
        <v>64</v>
      </c>
      <c r="D25" s="230">
        <f t="shared" ref="D25:J25" si="9">D26+D27</f>
        <v>64</v>
      </c>
      <c r="E25" s="230">
        <f t="shared" si="9"/>
        <v>42</v>
      </c>
      <c r="F25" s="230">
        <f t="shared" si="9"/>
        <v>16</v>
      </c>
      <c r="G25" s="230">
        <f t="shared" si="9"/>
        <v>0</v>
      </c>
      <c r="H25" s="230">
        <f t="shared" si="9"/>
        <v>0</v>
      </c>
      <c r="I25" s="230">
        <f t="shared" si="9"/>
        <v>30</v>
      </c>
      <c r="J25" s="230">
        <f t="shared" si="9"/>
        <v>0</v>
      </c>
    </row>
    <row r="26" spans="1:10" ht="23.25" customHeight="1" x14ac:dyDescent="0.25">
      <c r="A26" s="457"/>
      <c r="B26" s="123" t="s">
        <v>97</v>
      </c>
      <c r="C26" s="222">
        <v>3</v>
      </c>
      <c r="D26" s="222">
        <v>3</v>
      </c>
      <c r="E26" s="222">
        <v>3</v>
      </c>
      <c r="F26" s="222">
        <v>0</v>
      </c>
      <c r="G26" s="222">
        <v>0</v>
      </c>
      <c r="H26" s="222">
        <v>0</v>
      </c>
      <c r="I26" s="222">
        <v>4</v>
      </c>
      <c r="J26" s="222">
        <v>0</v>
      </c>
    </row>
    <row r="27" spans="1:10" ht="22.5" customHeight="1" x14ac:dyDescent="0.3">
      <c r="A27" s="458"/>
      <c r="B27" s="123" t="s">
        <v>98</v>
      </c>
      <c r="C27" s="258">
        <v>61</v>
      </c>
      <c r="D27" s="258">
        <v>61</v>
      </c>
      <c r="E27" s="258">
        <v>39</v>
      </c>
      <c r="F27" s="258">
        <v>16</v>
      </c>
      <c r="G27" s="258">
        <v>0</v>
      </c>
      <c r="H27" s="258">
        <v>0</v>
      </c>
      <c r="I27" s="258">
        <v>26</v>
      </c>
      <c r="J27" s="258">
        <v>0</v>
      </c>
    </row>
    <row r="28" spans="1:10" s="30" customFormat="1" ht="27" customHeight="1" x14ac:dyDescent="0.25">
      <c r="A28" s="456">
        <v>4</v>
      </c>
      <c r="B28" s="195" t="s">
        <v>105</v>
      </c>
      <c r="C28" s="179">
        <f>C29+C30</f>
        <v>41</v>
      </c>
      <c r="D28" s="179">
        <f t="shared" ref="D28:J28" si="10">D29+D30</f>
        <v>24</v>
      </c>
      <c r="E28" s="179">
        <f t="shared" si="10"/>
        <v>37</v>
      </c>
      <c r="F28" s="179">
        <f t="shared" si="10"/>
        <v>11</v>
      </c>
      <c r="G28" s="179">
        <f t="shared" si="10"/>
        <v>8</v>
      </c>
      <c r="H28" s="179">
        <f t="shared" si="10"/>
        <v>8</v>
      </c>
      <c r="I28" s="179">
        <f t="shared" si="10"/>
        <v>30</v>
      </c>
      <c r="J28" s="179">
        <f t="shared" si="10"/>
        <v>0</v>
      </c>
    </row>
    <row r="29" spans="1:10" ht="25.5" customHeight="1" x14ac:dyDescent="0.25">
      <c r="A29" s="457"/>
      <c r="B29" s="123" t="s">
        <v>97</v>
      </c>
      <c r="C29" s="327">
        <v>0</v>
      </c>
      <c r="D29" s="327">
        <v>0</v>
      </c>
      <c r="E29" s="327">
        <v>0</v>
      </c>
      <c r="F29" s="327">
        <v>0</v>
      </c>
      <c r="G29" s="327">
        <v>0</v>
      </c>
      <c r="H29" s="327">
        <v>0</v>
      </c>
      <c r="I29" s="327">
        <v>0</v>
      </c>
      <c r="J29" s="327">
        <v>0</v>
      </c>
    </row>
    <row r="30" spans="1:10" ht="28.5" customHeight="1" x14ac:dyDescent="0.25">
      <c r="A30" s="458"/>
      <c r="B30" s="123" t="s">
        <v>98</v>
      </c>
      <c r="C30" s="327">
        <v>41</v>
      </c>
      <c r="D30" s="327">
        <v>24</v>
      </c>
      <c r="E30" s="327">
        <v>37</v>
      </c>
      <c r="F30" s="327">
        <v>11</v>
      </c>
      <c r="G30" s="327">
        <v>8</v>
      </c>
      <c r="H30" s="327">
        <v>8</v>
      </c>
      <c r="I30" s="327">
        <v>30</v>
      </c>
      <c r="J30" s="327">
        <v>0</v>
      </c>
    </row>
    <row r="31" spans="1:10" s="30" customFormat="1" ht="31.5" customHeight="1" x14ac:dyDescent="0.25">
      <c r="A31" s="380">
        <v>5</v>
      </c>
      <c r="B31" s="29" t="s">
        <v>106</v>
      </c>
      <c r="C31" s="170">
        <f>C32+C33</f>
        <v>0</v>
      </c>
      <c r="D31" s="170">
        <f t="shared" ref="D31:J31" si="11">D32+D33</f>
        <v>0</v>
      </c>
      <c r="E31" s="170">
        <f t="shared" si="11"/>
        <v>6</v>
      </c>
      <c r="F31" s="170">
        <f t="shared" si="11"/>
        <v>0</v>
      </c>
      <c r="G31" s="170">
        <f t="shared" si="11"/>
        <v>0</v>
      </c>
      <c r="H31" s="170">
        <f t="shared" si="11"/>
        <v>0</v>
      </c>
      <c r="I31" s="170">
        <f t="shared" si="11"/>
        <v>6</v>
      </c>
      <c r="J31" s="170">
        <f t="shared" si="11"/>
        <v>0</v>
      </c>
    </row>
    <row r="32" spans="1:10" ht="24" customHeight="1" x14ac:dyDescent="0.25">
      <c r="A32" s="463"/>
      <c r="B32" s="21" t="s">
        <v>97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</row>
    <row r="33" spans="1:10" ht="23.25" customHeight="1" x14ac:dyDescent="0.25">
      <c r="A33" s="381"/>
      <c r="B33" s="21" t="s">
        <v>98</v>
      </c>
      <c r="C33" s="172">
        <v>0</v>
      </c>
      <c r="D33" s="172">
        <v>0</v>
      </c>
      <c r="E33" s="172">
        <v>6</v>
      </c>
      <c r="F33" s="172">
        <v>0</v>
      </c>
      <c r="G33" s="172">
        <v>0</v>
      </c>
      <c r="H33" s="172">
        <v>0</v>
      </c>
      <c r="I33" s="172">
        <v>6</v>
      </c>
      <c r="J33" s="172">
        <v>0</v>
      </c>
    </row>
    <row r="34" spans="1:10" s="30" customFormat="1" ht="21.75" customHeight="1" x14ac:dyDescent="0.25">
      <c r="A34" s="456">
        <v>6</v>
      </c>
      <c r="B34" s="195" t="s">
        <v>107</v>
      </c>
      <c r="C34" s="328">
        <f>C35+C36</f>
        <v>11</v>
      </c>
      <c r="D34" s="328">
        <f t="shared" ref="D34:J34" si="12">D35+D36</f>
        <v>11</v>
      </c>
      <c r="E34" s="328">
        <f t="shared" si="12"/>
        <v>3</v>
      </c>
      <c r="F34" s="328">
        <f t="shared" si="12"/>
        <v>11</v>
      </c>
      <c r="G34" s="328">
        <f t="shared" si="12"/>
        <v>11</v>
      </c>
      <c r="H34" s="328">
        <f t="shared" si="12"/>
        <v>11</v>
      </c>
      <c r="I34" s="328">
        <f t="shared" si="12"/>
        <v>11</v>
      </c>
      <c r="J34" s="328">
        <f t="shared" si="12"/>
        <v>0</v>
      </c>
    </row>
    <row r="35" spans="1:10" ht="21.75" customHeight="1" x14ac:dyDescent="0.25">
      <c r="A35" s="457"/>
      <c r="B35" s="123" t="s">
        <v>97</v>
      </c>
      <c r="C35" s="122">
        <v>1</v>
      </c>
      <c r="D35" s="122">
        <v>1</v>
      </c>
      <c r="E35" s="122">
        <v>0</v>
      </c>
      <c r="F35" s="122">
        <v>1</v>
      </c>
      <c r="G35" s="122">
        <v>1</v>
      </c>
      <c r="H35" s="122">
        <v>1</v>
      </c>
      <c r="I35" s="122">
        <v>1</v>
      </c>
      <c r="J35" s="122">
        <v>0</v>
      </c>
    </row>
    <row r="36" spans="1:10" ht="21.75" customHeight="1" x14ac:dyDescent="0.25">
      <c r="A36" s="458"/>
      <c r="B36" s="123" t="s">
        <v>98</v>
      </c>
      <c r="C36" s="122">
        <v>10</v>
      </c>
      <c r="D36" s="122">
        <v>10</v>
      </c>
      <c r="E36" s="122">
        <v>3</v>
      </c>
      <c r="F36" s="122">
        <v>10</v>
      </c>
      <c r="G36" s="122">
        <v>10</v>
      </c>
      <c r="H36" s="122">
        <v>10</v>
      </c>
      <c r="I36" s="122">
        <v>10</v>
      </c>
      <c r="J36" s="122">
        <v>0</v>
      </c>
    </row>
    <row r="37" spans="1:10" s="30" customFormat="1" ht="21.75" customHeight="1" x14ac:dyDescent="0.25">
      <c r="A37" s="456">
        <v>7</v>
      </c>
      <c r="B37" s="195" t="s">
        <v>108</v>
      </c>
      <c r="C37" s="230">
        <f>C38+C39</f>
        <v>8</v>
      </c>
      <c r="D37" s="230">
        <f t="shared" ref="D37:J37" si="13">D38+D39</f>
        <v>0</v>
      </c>
      <c r="E37" s="230">
        <f t="shared" si="13"/>
        <v>0</v>
      </c>
      <c r="F37" s="230">
        <f t="shared" si="13"/>
        <v>0</v>
      </c>
      <c r="G37" s="230">
        <f t="shared" si="13"/>
        <v>0</v>
      </c>
      <c r="H37" s="230">
        <f t="shared" si="13"/>
        <v>0</v>
      </c>
      <c r="I37" s="230">
        <f t="shared" si="13"/>
        <v>0</v>
      </c>
      <c r="J37" s="230">
        <f t="shared" si="13"/>
        <v>0</v>
      </c>
    </row>
    <row r="38" spans="1:10" ht="21.75" customHeight="1" x14ac:dyDescent="0.25">
      <c r="A38" s="457"/>
      <c r="B38" s="123" t="s">
        <v>97</v>
      </c>
      <c r="C38" s="229">
        <v>0</v>
      </c>
      <c r="D38" s="229">
        <v>0</v>
      </c>
      <c r="E38" s="229">
        <v>0</v>
      </c>
      <c r="F38" s="229">
        <v>0</v>
      </c>
      <c r="G38" s="229">
        <v>0</v>
      </c>
      <c r="H38" s="229">
        <v>0</v>
      </c>
      <c r="I38" s="229">
        <v>0</v>
      </c>
      <c r="J38" s="229">
        <v>0</v>
      </c>
    </row>
    <row r="39" spans="1:10" ht="21.75" customHeight="1" x14ac:dyDescent="0.25">
      <c r="A39" s="458"/>
      <c r="B39" s="123" t="s">
        <v>98</v>
      </c>
      <c r="C39" s="229">
        <v>8</v>
      </c>
      <c r="D39" s="229">
        <v>0</v>
      </c>
      <c r="E39" s="229">
        <v>0</v>
      </c>
      <c r="F39" s="229">
        <v>0</v>
      </c>
      <c r="G39" s="229">
        <v>0</v>
      </c>
      <c r="H39" s="229">
        <v>0</v>
      </c>
      <c r="I39" s="229">
        <v>0</v>
      </c>
      <c r="J39" s="229">
        <v>0</v>
      </c>
    </row>
    <row r="40" spans="1:10" s="30" customFormat="1" ht="21.75" customHeight="1" x14ac:dyDescent="0.25">
      <c r="A40" s="456">
        <v>8</v>
      </c>
      <c r="B40" s="195" t="s">
        <v>109</v>
      </c>
      <c r="C40" s="230">
        <f>C41+C42</f>
        <v>12</v>
      </c>
      <c r="D40" s="230">
        <f t="shared" ref="D40:J40" si="14">D41+D42</f>
        <v>5</v>
      </c>
      <c r="E40" s="230">
        <f t="shared" si="14"/>
        <v>11</v>
      </c>
      <c r="F40" s="230">
        <f t="shared" si="14"/>
        <v>2</v>
      </c>
      <c r="G40" s="230">
        <f t="shared" si="14"/>
        <v>3</v>
      </c>
      <c r="H40" s="230">
        <f t="shared" si="14"/>
        <v>3</v>
      </c>
      <c r="I40" s="230">
        <f t="shared" si="14"/>
        <v>12</v>
      </c>
      <c r="J40" s="230">
        <f t="shared" si="14"/>
        <v>0</v>
      </c>
    </row>
    <row r="41" spans="1:10" ht="21.75" customHeight="1" x14ac:dyDescent="0.25">
      <c r="A41" s="457"/>
      <c r="B41" s="123" t="s">
        <v>97</v>
      </c>
      <c r="C41" s="122">
        <v>2</v>
      </c>
      <c r="D41" s="122">
        <v>2</v>
      </c>
      <c r="E41" s="122">
        <v>2</v>
      </c>
      <c r="F41" s="122">
        <v>2</v>
      </c>
      <c r="G41" s="122">
        <v>2</v>
      </c>
      <c r="H41" s="122">
        <v>2</v>
      </c>
      <c r="I41" s="122">
        <v>2</v>
      </c>
      <c r="J41" s="122">
        <v>0</v>
      </c>
    </row>
    <row r="42" spans="1:10" ht="21.75" customHeight="1" x14ac:dyDescent="0.25">
      <c r="A42" s="458"/>
      <c r="B42" s="123" t="s">
        <v>98</v>
      </c>
      <c r="C42" s="122">
        <v>10</v>
      </c>
      <c r="D42" s="122">
        <v>3</v>
      </c>
      <c r="E42" s="122">
        <v>9</v>
      </c>
      <c r="F42" s="122">
        <v>0</v>
      </c>
      <c r="G42" s="122">
        <v>1</v>
      </c>
      <c r="H42" s="122">
        <v>1</v>
      </c>
      <c r="I42" s="122">
        <v>10</v>
      </c>
      <c r="J42" s="122">
        <v>0</v>
      </c>
    </row>
    <row r="43" spans="1:10" s="92" customFormat="1" ht="30" customHeight="1" x14ac:dyDescent="0.25">
      <c r="A43" s="383" t="s">
        <v>37</v>
      </c>
      <c r="B43" s="329" t="s">
        <v>13</v>
      </c>
      <c r="C43" s="328">
        <f>C44+C45</f>
        <v>184</v>
      </c>
      <c r="D43" s="328">
        <f t="shared" ref="D43:J43" si="15">D44+D45</f>
        <v>152</v>
      </c>
      <c r="E43" s="328">
        <f t="shared" si="15"/>
        <v>117</v>
      </c>
      <c r="F43" s="328">
        <f t="shared" si="15"/>
        <v>89</v>
      </c>
      <c r="G43" s="328">
        <f t="shared" si="15"/>
        <v>48</v>
      </c>
      <c r="H43" s="328">
        <f t="shared" si="15"/>
        <v>52</v>
      </c>
      <c r="I43" s="328">
        <f t="shared" si="15"/>
        <v>127</v>
      </c>
      <c r="J43" s="328">
        <f t="shared" si="15"/>
        <v>3</v>
      </c>
    </row>
    <row r="44" spans="1:10" s="93" customFormat="1" ht="24" customHeight="1" x14ac:dyDescent="0.25">
      <c r="A44" s="383"/>
      <c r="B44" s="347" t="s">
        <v>97</v>
      </c>
      <c r="C44" s="197">
        <f t="shared" ref="C44:J45" si="16">C11+C17</f>
        <v>7</v>
      </c>
      <c r="D44" s="197">
        <f t="shared" si="16"/>
        <v>7</v>
      </c>
      <c r="E44" s="197">
        <f t="shared" si="16"/>
        <v>5</v>
      </c>
      <c r="F44" s="197">
        <f t="shared" si="16"/>
        <v>4</v>
      </c>
      <c r="G44" s="197">
        <f t="shared" si="16"/>
        <v>4</v>
      </c>
      <c r="H44" s="197">
        <f t="shared" si="16"/>
        <v>4</v>
      </c>
      <c r="I44" s="197">
        <f t="shared" si="16"/>
        <v>8</v>
      </c>
      <c r="J44" s="197">
        <f t="shared" si="16"/>
        <v>0</v>
      </c>
    </row>
    <row r="45" spans="1:10" s="93" customFormat="1" ht="32.25" customHeight="1" x14ac:dyDescent="0.25">
      <c r="A45" s="383"/>
      <c r="B45" s="347" t="s">
        <v>98</v>
      </c>
      <c r="C45" s="197">
        <f t="shared" si="16"/>
        <v>177</v>
      </c>
      <c r="D45" s="197">
        <f t="shared" si="16"/>
        <v>145</v>
      </c>
      <c r="E45" s="197">
        <f t="shared" si="16"/>
        <v>112</v>
      </c>
      <c r="F45" s="197">
        <f t="shared" si="16"/>
        <v>85</v>
      </c>
      <c r="G45" s="197">
        <f t="shared" si="16"/>
        <v>44</v>
      </c>
      <c r="H45" s="197">
        <f t="shared" si="16"/>
        <v>48</v>
      </c>
      <c r="I45" s="197">
        <f t="shared" si="16"/>
        <v>119</v>
      </c>
      <c r="J45" s="197">
        <f t="shared" si="16"/>
        <v>3</v>
      </c>
    </row>
    <row r="46" spans="1:10" s="4" customFormat="1" ht="18.75" customHeight="1" x14ac:dyDescent="0.3">
      <c r="A46" s="363"/>
      <c r="B46" s="363"/>
      <c r="C46" s="363"/>
      <c r="D46" s="363"/>
      <c r="F46" s="364"/>
      <c r="G46" s="364"/>
      <c r="H46" s="364"/>
      <c r="I46" s="364"/>
      <c r="J46" s="364"/>
    </row>
    <row r="47" spans="1:10" s="4" customFormat="1" ht="18.75" x14ac:dyDescent="0.3">
      <c r="A47" s="411"/>
      <c r="B47" s="411"/>
      <c r="C47" s="411"/>
      <c r="D47" s="411"/>
      <c r="E47" s="16"/>
      <c r="F47" s="412"/>
      <c r="G47" s="412"/>
      <c r="H47" s="412"/>
      <c r="I47" s="412"/>
      <c r="J47" s="412"/>
    </row>
  </sheetData>
  <mergeCells count="24">
    <mergeCell ref="A46:D47"/>
    <mergeCell ref="F46:J47"/>
    <mergeCell ref="B16:B18"/>
    <mergeCell ref="A16:A18"/>
    <mergeCell ref="C7:J7"/>
    <mergeCell ref="B7:B8"/>
    <mergeCell ref="A43:A45"/>
    <mergeCell ref="A25:A27"/>
    <mergeCell ref="A28:A30"/>
    <mergeCell ref="A31:A33"/>
    <mergeCell ref="A34:A36"/>
    <mergeCell ref="A37:A39"/>
    <mergeCell ref="A40:A42"/>
    <mergeCell ref="I1:J1"/>
    <mergeCell ref="A11:A12"/>
    <mergeCell ref="B11:B12"/>
    <mergeCell ref="A19:A21"/>
    <mergeCell ref="A22:A24"/>
    <mergeCell ref="A7:A8"/>
    <mergeCell ref="F3:L3"/>
    <mergeCell ref="A4:J4"/>
    <mergeCell ref="A2:C2"/>
    <mergeCell ref="D2:J2"/>
    <mergeCell ref="A5:O5"/>
  </mergeCells>
  <pageMargins left="0.25" right="0.25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13" zoomScale="93" zoomScaleNormal="93" workbookViewId="0">
      <selection activeCell="H28" sqref="H28"/>
    </sheetView>
  </sheetViews>
  <sheetFormatPr defaultRowHeight="18.75" x14ac:dyDescent="0.3"/>
  <cols>
    <col min="1" max="1" width="6" style="4" customWidth="1"/>
    <col min="2" max="2" width="15.7109375" style="4" customWidth="1"/>
    <col min="3" max="10" width="13.85546875" style="4" customWidth="1"/>
    <col min="11" max="16384" width="9.140625" style="4"/>
  </cols>
  <sheetData>
    <row r="1" spans="1:15" x14ac:dyDescent="0.3">
      <c r="A1" s="11"/>
      <c r="B1" s="11"/>
      <c r="C1" s="11"/>
      <c r="D1" s="11"/>
      <c r="E1" s="11"/>
      <c r="F1" s="11"/>
      <c r="G1" s="11"/>
      <c r="H1" s="11"/>
      <c r="I1" s="139" t="s">
        <v>78</v>
      </c>
      <c r="J1" s="90"/>
      <c r="L1" s="90"/>
    </row>
    <row r="2" spans="1:15" s="92" customFormat="1" ht="59.25" customHeight="1" x14ac:dyDescent="0.25">
      <c r="A2" s="391" t="s">
        <v>111</v>
      </c>
      <c r="B2" s="391"/>
      <c r="C2" s="391"/>
      <c r="D2" s="391" t="s">
        <v>117</v>
      </c>
      <c r="E2" s="391"/>
      <c r="F2" s="391"/>
      <c r="G2" s="391"/>
      <c r="H2" s="391"/>
      <c r="I2" s="391"/>
      <c r="J2" s="391"/>
      <c r="K2" s="8"/>
      <c r="L2" s="8"/>
      <c r="M2" s="8"/>
    </row>
    <row r="3" spans="1:15" x14ac:dyDescent="0.3">
      <c r="A3" s="12"/>
      <c r="C3" s="5"/>
      <c r="D3" s="11"/>
      <c r="E3" s="11"/>
      <c r="F3" s="467"/>
      <c r="G3" s="467"/>
      <c r="H3" s="467"/>
      <c r="I3" s="467"/>
      <c r="J3" s="467"/>
      <c r="K3" s="6"/>
      <c r="L3" s="6"/>
    </row>
    <row r="4" spans="1:15" x14ac:dyDescent="0.3">
      <c r="A4" s="365" t="s">
        <v>77</v>
      </c>
      <c r="B4" s="365"/>
      <c r="C4" s="365"/>
      <c r="D4" s="365"/>
      <c r="E4" s="365"/>
      <c r="F4" s="365"/>
      <c r="G4" s="365"/>
      <c r="H4" s="365"/>
      <c r="I4" s="365"/>
      <c r="J4" s="365"/>
    </row>
    <row r="5" spans="1:15" s="153" customFormat="1" ht="17.25" customHeight="1" x14ac:dyDescent="0.3">
      <c r="A5" s="450" t="s">
        <v>415</v>
      </c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</row>
    <row r="6" spans="1:15" ht="12.75" customHeight="1" x14ac:dyDescent="0.3">
      <c r="A6" s="140"/>
    </row>
    <row r="7" spans="1:15" ht="27.75" customHeight="1" x14ac:dyDescent="0.3">
      <c r="A7" s="371" t="s">
        <v>0</v>
      </c>
      <c r="B7" s="124" t="s">
        <v>35</v>
      </c>
      <c r="C7" s="371" t="s">
        <v>55</v>
      </c>
      <c r="D7" s="371"/>
      <c r="E7" s="371"/>
      <c r="F7" s="371"/>
      <c r="G7" s="371" t="s">
        <v>56</v>
      </c>
      <c r="H7" s="371"/>
      <c r="I7" s="371"/>
      <c r="J7" s="371"/>
    </row>
    <row r="8" spans="1:15" x14ac:dyDescent="0.3">
      <c r="A8" s="371"/>
      <c r="B8" s="124" t="s">
        <v>36</v>
      </c>
      <c r="C8" s="371" t="s">
        <v>57</v>
      </c>
      <c r="D8" s="371" t="s">
        <v>58</v>
      </c>
      <c r="E8" s="371"/>
      <c r="F8" s="124" t="s">
        <v>59</v>
      </c>
      <c r="G8" s="371" t="s">
        <v>57</v>
      </c>
      <c r="H8" s="371" t="s">
        <v>58</v>
      </c>
      <c r="I8" s="371"/>
      <c r="J8" s="124" t="s">
        <v>59</v>
      </c>
      <c r="K8" s="39"/>
    </row>
    <row r="9" spans="1:15" ht="93.75" customHeight="1" x14ac:dyDescent="0.3">
      <c r="A9" s="371"/>
      <c r="B9" s="50"/>
      <c r="C9" s="371"/>
      <c r="D9" s="124" t="s">
        <v>118</v>
      </c>
      <c r="E9" s="124" t="s">
        <v>60</v>
      </c>
      <c r="F9" s="124" t="s">
        <v>119</v>
      </c>
      <c r="G9" s="371"/>
      <c r="H9" s="124" t="s">
        <v>120</v>
      </c>
      <c r="I9" s="124" t="s">
        <v>60</v>
      </c>
      <c r="J9" s="124" t="s">
        <v>119</v>
      </c>
      <c r="K9" s="39"/>
    </row>
    <row r="10" spans="1:15" ht="19.5" x14ac:dyDescent="0.3">
      <c r="A10" s="124"/>
      <c r="B10" s="141" t="s">
        <v>61</v>
      </c>
      <c r="C10" s="141" t="s">
        <v>62</v>
      </c>
      <c r="D10" s="141" t="s">
        <v>62</v>
      </c>
      <c r="E10" s="141" t="s">
        <v>62</v>
      </c>
      <c r="F10" s="141" t="s">
        <v>62</v>
      </c>
      <c r="G10" s="141" t="s">
        <v>62</v>
      </c>
      <c r="H10" s="141" t="s">
        <v>62</v>
      </c>
      <c r="I10" s="141" t="s">
        <v>62</v>
      </c>
      <c r="J10" s="141" t="s">
        <v>62</v>
      </c>
      <c r="K10" s="39"/>
    </row>
    <row r="11" spans="1:15" x14ac:dyDescent="0.3">
      <c r="A11" s="124" t="s">
        <v>7</v>
      </c>
      <c r="B11" s="124" t="s">
        <v>8</v>
      </c>
      <c r="C11" s="124">
        <v>1</v>
      </c>
      <c r="D11" s="124">
        <v>2</v>
      </c>
      <c r="E11" s="124">
        <v>3</v>
      </c>
      <c r="F11" s="124">
        <v>4</v>
      </c>
      <c r="G11" s="124">
        <v>5</v>
      </c>
      <c r="H11" s="124">
        <v>6</v>
      </c>
      <c r="I11" s="124">
        <v>7</v>
      </c>
      <c r="J11" s="124">
        <v>8</v>
      </c>
      <c r="K11" s="39"/>
    </row>
    <row r="12" spans="1:15" ht="40.5" customHeight="1" x14ac:dyDescent="0.3">
      <c r="A12" s="176" t="s">
        <v>9</v>
      </c>
      <c r="B12" s="176" t="s">
        <v>10</v>
      </c>
      <c r="C12" s="176">
        <f>C13</f>
        <v>0</v>
      </c>
      <c r="D12" s="176">
        <f t="shared" ref="D12:J12" si="0">D13</f>
        <v>0</v>
      </c>
      <c r="E12" s="176">
        <f t="shared" si="0"/>
        <v>0</v>
      </c>
      <c r="F12" s="176">
        <f t="shared" si="0"/>
        <v>0</v>
      </c>
      <c r="G12" s="176">
        <f t="shared" si="0"/>
        <v>13</v>
      </c>
      <c r="H12" s="176">
        <f t="shared" si="0"/>
        <v>13</v>
      </c>
      <c r="I12" s="176">
        <f t="shared" si="0"/>
        <v>2</v>
      </c>
      <c r="J12" s="176">
        <f t="shared" si="0"/>
        <v>2</v>
      </c>
      <c r="K12" s="39"/>
    </row>
    <row r="13" spans="1:15" x14ac:dyDescent="0.3">
      <c r="A13" s="167">
        <v>1</v>
      </c>
      <c r="B13" s="167" t="s">
        <v>100</v>
      </c>
      <c r="C13" s="167">
        <v>0</v>
      </c>
      <c r="D13" s="167">
        <v>0</v>
      </c>
      <c r="E13" s="167">
        <v>0</v>
      </c>
      <c r="F13" s="167">
        <v>0</v>
      </c>
      <c r="G13" s="167">
        <v>13</v>
      </c>
      <c r="H13" s="167">
        <v>13</v>
      </c>
      <c r="I13" s="167">
        <v>2</v>
      </c>
      <c r="J13" s="167">
        <v>2</v>
      </c>
      <c r="K13" s="39"/>
    </row>
    <row r="14" spans="1:15" ht="33.75" customHeight="1" x14ac:dyDescent="0.3">
      <c r="A14" s="176" t="s">
        <v>11</v>
      </c>
      <c r="B14" s="176" t="s">
        <v>12</v>
      </c>
      <c r="C14" s="176">
        <f>SUM(C15:C22)</f>
        <v>4</v>
      </c>
      <c r="D14" s="176">
        <f t="shared" ref="D14:J14" si="1">SUM(D15:D22)</f>
        <v>0</v>
      </c>
      <c r="E14" s="176">
        <f t="shared" si="1"/>
        <v>0</v>
      </c>
      <c r="F14" s="176">
        <f t="shared" si="1"/>
        <v>0</v>
      </c>
      <c r="G14" s="176">
        <f t="shared" si="1"/>
        <v>99</v>
      </c>
      <c r="H14" s="176">
        <f t="shared" si="1"/>
        <v>31</v>
      </c>
      <c r="I14" s="176">
        <f t="shared" si="1"/>
        <v>7</v>
      </c>
      <c r="J14" s="176">
        <f t="shared" si="1"/>
        <v>27</v>
      </c>
      <c r="K14" s="39"/>
    </row>
    <row r="15" spans="1:15" ht="20.25" customHeight="1" x14ac:dyDescent="0.3">
      <c r="A15" s="167">
        <v>1</v>
      </c>
      <c r="B15" s="312" t="s">
        <v>101</v>
      </c>
      <c r="C15" s="167">
        <v>0</v>
      </c>
      <c r="D15" s="167">
        <v>0</v>
      </c>
      <c r="E15" s="167">
        <v>0</v>
      </c>
      <c r="F15" s="167">
        <v>0</v>
      </c>
      <c r="G15" s="167">
        <v>13</v>
      </c>
      <c r="H15" s="167">
        <v>2</v>
      </c>
      <c r="I15" s="167">
        <v>0</v>
      </c>
      <c r="J15" s="167">
        <v>5</v>
      </c>
      <c r="K15" s="39"/>
    </row>
    <row r="16" spans="1:15" ht="20.25" customHeight="1" x14ac:dyDescent="0.3">
      <c r="A16" s="167">
        <v>2</v>
      </c>
      <c r="B16" s="312" t="s">
        <v>102</v>
      </c>
      <c r="C16" s="167">
        <v>0</v>
      </c>
      <c r="D16" s="167">
        <v>0</v>
      </c>
      <c r="E16" s="167">
        <v>0</v>
      </c>
      <c r="F16" s="167">
        <v>0</v>
      </c>
      <c r="G16" s="167">
        <v>5</v>
      </c>
      <c r="H16" s="167">
        <v>5</v>
      </c>
      <c r="I16" s="167">
        <v>0</v>
      </c>
      <c r="J16" s="167">
        <v>5</v>
      </c>
      <c r="K16" s="39"/>
    </row>
    <row r="17" spans="1:11" ht="20.25" customHeight="1" x14ac:dyDescent="0.3">
      <c r="A17" s="167">
        <v>3</v>
      </c>
      <c r="B17" s="312" t="s">
        <v>104</v>
      </c>
      <c r="C17" s="167">
        <v>4</v>
      </c>
      <c r="D17" s="167">
        <v>0</v>
      </c>
      <c r="E17" s="167">
        <v>0</v>
      </c>
      <c r="F17" s="167">
        <v>0</v>
      </c>
      <c r="G17" s="167">
        <v>29</v>
      </c>
      <c r="H17" s="167">
        <v>0</v>
      </c>
      <c r="I17" s="167">
        <v>0</v>
      </c>
      <c r="J17" s="167">
        <v>0</v>
      </c>
      <c r="K17" s="39"/>
    </row>
    <row r="18" spans="1:11" ht="20.25" customHeight="1" x14ac:dyDescent="0.3">
      <c r="A18" s="167">
        <v>4</v>
      </c>
      <c r="B18" s="312" t="s">
        <v>105</v>
      </c>
      <c r="C18" s="167">
        <v>0</v>
      </c>
      <c r="D18" s="167">
        <v>0</v>
      </c>
      <c r="E18" s="167">
        <v>0</v>
      </c>
      <c r="F18" s="167">
        <v>0</v>
      </c>
      <c r="G18" s="167">
        <v>34</v>
      </c>
      <c r="H18" s="167">
        <v>10</v>
      </c>
      <c r="I18" s="167">
        <v>1</v>
      </c>
      <c r="J18" s="167">
        <v>2</v>
      </c>
      <c r="K18" s="39"/>
    </row>
    <row r="19" spans="1:11" ht="20.25" customHeight="1" x14ac:dyDescent="0.3">
      <c r="A19" s="167">
        <v>5</v>
      </c>
      <c r="B19" s="312" t="s">
        <v>106</v>
      </c>
      <c r="C19" s="167">
        <v>0</v>
      </c>
      <c r="D19" s="167">
        <v>0</v>
      </c>
      <c r="E19" s="167">
        <v>0</v>
      </c>
      <c r="F19" s="167">
        <v>0</v>
      </c>
      <c r="G19" s="167">
        <v>9</v>
      </c>
      <c r="H19" s="167">
        <v>9</v>
      </c>
      <c r="I19" s="127">
        <v>0</v>
      </c>
      <c r="J19" s="167">
        <v>9</v>
      </c>
      <c r="K19" s="39"/>
    </row>
    <row r="20" spans="1:11" ht="20.25" customHeight="1" x14ac:dyDescent="0.3">
      <c r="A20" s="167">
        <v>6</v>
      </c>
      <c r="B20" s="312" t="s">
        <v>107</v>
      </c>
      <c r="C20" s="167">
        <v>0</v>
      </c>
      <c r="D20" s="167">
        <v>0</v>
      </c>
      <c r="E20" s="167">
        <v>0</v>
      </c>
      <c r="F20" s="167">
        <v>0</v>
      </c>
      <c r="G20" s="167">
        <v>5</v>
      </c>
      <c r="H20" s="167">
        <v>5</v>
      </c>
      <c r="I20" s="348">
        <v>5</v>
      </c>
      <c r="J20" s="167">
        <v>5</v>
      </c>
      <c r="K20" s="39"/>
    </row>
    <row r="21" spans="1:11" ht="20.25" customHeight="1" x14ac:dyDescent="0.3">
      <c r="A21" s="167">
        <v>7</v>
      </c>
      <c r="B21" s="312" t="s">
        <v>108</v>
      </c>
      <c r="C21" s="167">
        <v>0</v>
      </c>
      <c r="D21" s="167">
        <v>0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39"/>
    </row>
    <row r="22" spans="1:11" ht="20.25" customHeight="1" x14ac:dyDescent="0.3">
      <c r="A22" s="167">
        <v>8</v>
      </c>
      <c r="B22" s="312" t="s">
        <v>109</v>
      </c>
      <c r="C22" s="167">
        <v>0</v>
      </c>
      <c r="D22" s="167">
        <v>0</v>
      </c>
      <c r="E22" s="167">
        <v>0</v>
      </c>
      <c r="F22" s="167">
        <v>0</v>
      </c>
      <c r="G22" s="167">
        <v>4</v>
      </c>
      <c r="H22" s="167">
        <v>0</v>
      </c>
      <c r="I22" s="167">
        <v>1</v>
      </c>
      <c r="J22" s="167">
        <v>1</v>
      </c>
      <c r="K22" s="39"/>
    </row>
    <row r="23" spans="1:11" ht="18.75" customHeight="1" x14ac:dyDescent="0.3">
      <c r="A23" s="366" t="s">
        <v>116</v>
      </c>
      <c r="B23" s="367"/>
      <c r="C23" s="176">
        <f>C14+C12</f>
        <v>4</v>
      </c>
      <c r="D23" s="176">
        <f t="shared" ref="D23:J23" si="2">D14+D12</f>
        <v>0</v>
      </c>
      <c r="E23" s="176">
        <f t="shared" si="2"/>
        <v>0</v>
      </c>
      <c r="F23" s="176">
        <f t="shared" si="2"/>
        <v>0</v>
      </c>
      <c r="G23" s="176">
        <f t="shared" si="2"/>
        <v>112</v>
      </c>
      <c r="H23" s="176">
        <f t="shared" si="2"/>
        <v>44</v>
      </c>
      <c r="I23" s="176">
        <f t="shared" si="2"/>
        <v>9</v>
      </c>
      <c r="J23" s="176">
        <f t="shared" si="2"/>
        <v>29</v>
      </c>
      <c r="K23" s="39"/>
    </row>
    <row r="24" spans="1:11" ht="18.75" customHeight="1" x14ac:dyDescent="0.3">
      <c r="A24" s="363"/>
      <c r="B24" s="363"/>
      <c r="C24" s="363"/>
      <c r="D24" s="363"/>
      <c r="F24" s="364"/>
      <c r="G24" s="364"/>
      <c r="H24" s="364"/>
      <c r="I24" s="364"/>
      <c r="J24" s="364"/>
    </row>
    <row r="25" spans="1:11" x14ac:dyDescent="0.3">
      <c r="A25" s="411"/>
      <c r="B25" s="411"/>
      <c r="C25" s="411"/>
      <c r="D25" s="411"/>
      <c r="E25" s="16"/>
      <c r="F25" s="412"/>
      <c r="G25" s="412"/>
      <c r="H25" s="412"/>
      <c r="I25" s="412"/>
      <c r="J25" s="412"/>
    </row>
    <row r="26" spans="1:11" x14ac:dyDescent="0.3">
      <c r="A26" s="135"/>
      <c r="B26" s="135"/>
      <c r="C26" s="135"/>
      <c r="D26" s="135"/>
      <c r="E26" s="16"/>
      <c r="F26" s="131"/>
      <c r="G26" s="131"/>
      <c r="H26" s="131"/>
      <c r="I26" s="131"/>
      <c r="J26" s="131"/>
    </row>
    <row r="27" spans="1:11" x14ac:dyDescent="0.3">
      <c r="A27" s="135"/>
      <c r="B27" s="135"/>
      <c r="C27" s="135"/>
      <c r="D27" s="135"/>
      <c r="E27" s="16"/>
      <c r="F27" s="131"/>
      <c r="G27" s="131"/>
      <c r="H27" s="131"/>
      <c r="I27" s="131"/>
      <c r="J27" s="131"/>
    </row>
    <row r="28" spans="1:11" x14ac:dyDescent="0.3">
      <c r="A28" s="135"/>
      <c r="B28" s="135"/>
      <c r="C28" s="135"/>
      <c r="D28" s="135"/>
      <c r="E28" s="16"/>
      <c r="F28" s="131"/>
      <c r="G28" s="131"/>
      <c r="H28" s="131"/>
      <c r="I28" s="131"/>
      <c r="J28" s="131"/>
    </row>
    <row r="29" spans="1:11" x14ac:dyDescent="0.3">
      <c r="A29" s="135"/>
      <c r="B29" s="135"/>
      <c r="C29" s="135"/>
      <c r="D29" s="135"/>
      <c r="E29" s="16"/>
      <c r="F29" s="131"/>
      <c r="G29" s="131"/>
      <c r="H29" s="131"/>
      <c r="I29" s="131"/>
      <c r="J29" s="131"/>
    </row>
    <row r="30" spans="1:11" x14ac:dyDescent="0.3">
      <c r="A30" s="135"/>
      <c r="B30" s="135"/>
      <c r="C30" s="135"/>
      <c r="D30" s="135"/>
      <c r="E30" s="16"/>
      <c r="F30" s="131"/>
      <c r="G30" s="131"/>
      <c r="H30" s="131"/>
      <c r="I30" s="131"/>
      <c r="J30" s="131"/>
    </row>
    <row r="31" spans="1:11" x14ac:dyDescent="0.3">
      <c r="A31" s="140"/>
    </row>
    <row r="32" spans="1:11" ht="19.5" x14ac:dyDescent="0.3">
      <c r="A32" s="466"/>
      <c r="B32" s="466"/>
    </row>
    <row r="33" spans="1:10" x14ac:dyDescent="0.3">
      <c r="A33" s="465"/>
      <c r="B33" s="465"/>
      <c r="C33" s="465"/>
      <c r="D33" s="465"/>
      <c r="E33" s="465"/>
      <c r="F33" s="465"/>
      <c r="G33" s="465"/>
      <c r="H33" s="465"/>
      <c r="I33" s="465"/>
      <c r="J33" s="465"/>
    </row>
    <row r="34" spans="1:10" x14ac:dyDescent="0.3">
      <c r="A34" s="465"/>
      <c r="B34" s="465"/>
      <c r="C34" s="465"/>
      <c r="D34" s="465"/>
      <c r="E34" s="465"/>
      <c r="F34" s="465"/>
      <c r="G34" s="465"/>
      <c r="H34" s="465"/>
      <c r="I34" s="465"/>
      <c r="J34" s="465"/>
    </row>
    <row r="35" spans="1:10" ht="27.75" customHeight="1" x14ac:dyDescent="0.3">
      <c r="A35" s="465"/>
      <c r="B35" s="465"/>
      <c r="C35" s="465"/>
      <c r="D35" s="465"/>
      <c r="E35" s="465"/>
      <c r="F35" s="465"/>
      <c r="G35" s="465"/>
      <c r="H35" s="465"/>
      <c r="I35" s="465"/>
      <c r="J35" s="465"/>
    </row>
    <row r="36" spans="1:10" ht="55.5" customHeight="1" x14ac:dyDescent="0.3">
      <c r="A36" s="464"/>
      <c r="B36" s="464"/>
      <c r="C36" s="464"/>
      <c r="D36" s="464"/>
      <c r="E36" s="464"/>
      <c r="F36" s="464"/>
      <c r="G36" s="464"/>
      <c r="H36" s="464"/>
      <c r="I36" s="464"/>
      <c r="J36" s="464"/>
    </row>
    <row r="38" spans="1:10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</row>
  </sheetData>
  <mergeCells count="20">
    <mergeCell ref="A5:O5"/>
    <mergeCell ref="A4:J4"/>
    <mergeCell ref="F3:J3"/>
    <mergeCell ref="A2:C2"/>
    <mergeCell ref="D2:J2"/>
    <mergeCell ref="A36:J36"/>
    <mergeCell ref="A33:J33"/>
    <mergeCell ref="A34:J34"/>
    <mergeCell ref="A35:J35"/>
    <mergeCell ref="A7:A9"/>
    <mergeCell ref="C7:F7"/>
    <mergeCell ref="C8:C9"/>
    <mergeCell ref="D8:E8"/>
    <mergeCell ref="G8:G9"/>
    <mergeCell ref="H8:I8"/>
    <mergeCell ref="G7:J7"/>
    <mergeCell ref="A32:B32"/>
    <mergeCell ref="A24:D25"/>
    <mergeCell ref="F24:J25"/>
    <mergeCell ref="A23:B23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A5" sqref="A5:G9"/>
    </sheetView>
  </sheetViews>
  <sheetFormatPr defaultRowHeight="15" x14ac:dyDescent="0.25"/>
  <cols>
    <col min="1" max="1" width="5.140625" style="11" customWidth="1"/>
    <col min="2" max="2" width="20" style="11" customWidth="1"/>
    <col min="3" max="3" width="8.7109375" style="11" customWidth="1"/>
    <col min="4" max="4" width="13.28515625" style="11" customWidth="1"/>
    <col min="5" max="5" width="14.28515625" style="41" customWidth="1"/>
    <col min="6" max="6" width="12" style="11" customWidth="1"/>
    <col min="7" max="7" width="13.5703125" style="11" customWidth="1"/>
    <col min="8" max="16384" width="9.140625" style="11"/>
  </cols>
  <sheetData>
    <row r="1" spans="1:11" s="92" customFormat="1" ht="16.5" x14ac:dyDescent="0.25">
      <c r="A1" s="372" t="s">
        <v>130</v>
      </c>
      <c r="B1" s="395"/>
      <c r="C1" s="372" t="s">
        <v>99</v>
      </c>
      <c r="D1" s="372"/>
      <c r="E1" s="372"/>
      <c r="F1" s="372"/>
      <c r="G1" s="372"/>
      <c r="H1" s="108"/>
      <c r="I1" s="108"/>
      <c r="J1" s="108"/>
      <c r="K1" s="108"/>
    </row>
    <row r="2" spans="1:11" s="92" customFormat="1" ht="16.5" x14ac:dyDescent="0.25">
      <c r="A2" s="395"/>
      <c r="B2" s="395"/>
      <c r="C2" s="372"/>
      <c r="D2" s="372"/>
      <c r="E2" s="372"/>
      <c r="F2" s="372"/>
      <c r="G2" s="372"/>
      <c r="H2" s="108"/>
      <c r="I2" s="108"/>
      <c r="J2" s="108"/>
      <c r="K2" s="108"/>
    </row>
    <row r="3" spans="1:11" s="92" customFormat="1" ht="16.5" x14ac:dyDescent="0.25">
      <c r="A3" s="395"/>
      <c r="B3" s="395"/>
      <c r="C3" s="372"/>
      <c r="D3" s="372"/>
      <c r="E3" s="372"/>
      <c r="F3" s="372"/>
      <c r="G3" s="372"/>
      <c r="H3" s="108"/>
      <c r="I3" s="108"/>
      <c r="J3" s="108"/>
      <c r="K3" s="108"/>
    </row>
    <row r="4" spans="1:11" s="92" customFormat="1" ht="16.5" x14ac:dyDescent="0.25">
      <c r="A4" s="395"/>
      <c r="B4" s="395"/>
      <c r="C4" s="372"/>
      <c r="D4" s="372"/>
      <c r="E4" s="372"/>
      <c r="F4" s="372"/>
      <c r="G4" s="372"/>
      <c r="H4" s="108"/>
      <c r="I4" s="108"/>
      <c r="J4" s="108"/>
      <c r="K4" s="108"/>
    </row>
    <row r="5" spans="1:11" s="92" customFormat="1" ht="16.5" x14ac:dyDescent="0.25">
      <c r="A5" s="372" t="s">
        <v>416</v>
      </c>
      <c r="B5" s="372"/>
      <c r="C5" s="372"/>
      <c r="D5" s="372"/>
      <c r="E5" s="372"/>
      <c r="F5" s="372"/>
      <c r="G5" s="372"/>
      <c r="H5" s="108"/>
      <c r="I5" s="108"/>
      <c r="J5" s="110"/>
      <c r="K5" s="109"/>
    </row>
    <row r="6" spans="1:11" s="92" customFormat="1" ht="16.5" x14ac:dyDescent="0.25">
      <c r="A6" s="372"/>
      <c r="B6" s="372"/>
      <c r="C6" s="372"/>
      <c r="D6" s="372"/>
      <c r="E6" s="372"/>
      <c r="F6" s="372"/>
      <c r="G6" s="372"/>
      <c r="H6" s="108"/>
      <c r="I6" s="108"/>
      <c r="J6" s="110"/>
      <c r="K6" s="109"/>
    </row>
    <row r="7" spans="1:11" s="92" customFormat="1" ht="16.5" x14ac:dyDescent="0.25">
      <c r="A7" s="372"/>
      <c r="B7" s="372"/>
      <c r="C7" s="372"/>
      <c r="D7" s="372"/>
      <c r="E7" s="372"/>
      <c r="F7" s="372"/>
      <c r="G7" s="372"/>
      <c r="H7" s="108"/>
      <c r="I7" s="108"/>
      <c r="J7" s="110"/>
      <c r="K7" s="109"/>
    </row>
    <row r="8" spans="1:11" s="92" customFormat="1" ht="16.5" x14ac:dyDescent="0.25">
      <c r="A8" s="372"/>
      <c r="B8" s="372"/>
      <c r="C8" s="372"/>
      <c r="D8" s="372"/>
      <c r="E8" s="372"/>
      <c r="F8" s="372"/>
      <c r="G8" s="372"/>
      <c r="H8" s="108"/>
      <c r="I8" s="108"/>
      <c r="J8" s="110"/>
      <c r="K8" s="109"/>
    </row>
    <row r="9" spans="1:11" s="92" customFormat="1" ht="16.5" x14ac:dyDescent="0.25">
      <c r="A9" s="475"/>
      <c r="B9" s="475"/>
      <c r="C9" s="475"/>
      <c r="D9" s="475"/>
      <c r="E9" s="475"/>
      <c r="F9" s="475"/>
      <c r="G9" s="475"/>
      <c r="H9" s="108"/>
      <c r="I9" s="108"/>
      <c r="K9" s="109"/>
    </row>
    <row r="10" spans="1:11" s="112" customFormat="1" ht="15.75" x14ac:dyDescent="0.25">
      <c r="A10" s="476" t="s">
        <v>131</v>
      </c>
      <c r="B10" s="476" t="s">
        <v>132</v>
      </c>
      <c r="C10" s="387" t="s">
        <v>407</v>
      </c>
      <c r="D10" s="476" t="s">
        <v>133</v>
      </c>
      <c r="E10" s="476" t="s">
        <v>134</v>
      </c>
      <c r="F10" s="476" t="s">
        <v>5</v>
      </c>
      <c r="G10" s="476" t="s">
        <v>135</v>
      </c>
    </row>
    <row r="11" spans="1:11" s="112" customFormat="1" ht="35.25" customHeight="1" x14ac:dyDescent="0.25">
      <c r="A11" s="477"/>
      <c r="B11" s="477"/>
      <c r="C11" s="389"/>
      <c r="D11" s="477"/>
      <c r="E11" s="477"/>
      <c r="F11" s="477"/>
      <c r="G11" s="477"/>
    </row>
    <row r="12" spans="1:11" s="92" customFormat="1" ht="35.25" customHeight="1" x14ac:dyDescent="0.25">
      <c r="A12" s="468" t="s">
        <v>136</v>
      </c>
      <c r="B12" s="469"/>
      <c r="C12" s="469"/>
      <c r="D12" s="469"/>
      <c r="E12" s="470"/>
      <c r="F12" s="55">
        <f>SUM(F13:F13)</f>
        <v>1</v>
      </c>
      <c r="G12" s="107"/>
    </row>
    <row r="13" spans="1:11" s="92" customFormat="1" ht="24" customHeight="1" x14ac:dyDescent="0.25">
      <c r="A13" s="71">
        <v>1</v>
      </c>
      <c r="B13" s="111" t="s">
        <v>374</v>
      </c>
      <c r="C13" s="57">
        <v>1</v>
      </c>
      <c r="D13" s="165">
        <v>26409</v>
      </c>
      <c r="E13" s="57" t="s">
        <v>137</v>
      </c>
      <c r="F13" s="42">
        <v>1</v>
      </c>
      <c r="G13" s="96"/>
    </row>
    <row r="14" spans="1:11" s="92" customFormat="1" ht="27" customHeight="1" x14ac:dyDescent="0.25">
      <c r="A14" s="196" t="s">
        <v>138</v>
      </c>
      <c r="B14" s="196"/>
      <c r="C14" s="196"/>
      <c r="D14" s="196"/>
      <c r="E14" s="197"/>
      <c r="F14" s="197">
        <v>0</v>
      </c>
      <c r="G14" s="166"/>
    </row>
    <row r="15" spans="1:11" s="97" customFormat="1" ht="27" customHeight="1" x14ac:dyDescent="0.25">
      <c r="A15" s="196" t="s">
        <v>139</v>
      </c>
      <c r="B15" s="196"/>
      <c r="C15" s="196"/>
      <c r="D15" s="196"/>
      <c r="E15" s="197"/>
      <c r="F15" s="197">
        <v>0</v>
      </c>
      <c r="G15" s="196"/>
    </row>
    <row r="16" spans="1:11" s="97" customFormat="1" ht="26.25" customHeight="1" x14ac:dyDescent="0.25">
      <c r="A16" s="196" t="s">
        <v>140</v>
      </c>
      <c r="B16" s="196"/>
      <c r="C16" s="196"/>
      <c r="D16" s="196"/>
      <c r="E16" s="197"/>
      <c r="F16" s="197">
        <f>SUM(F17:F20)</f>
        <v>10</v>
      </c>
      <c r="G16" s="196"/>
      <c r="I16" s="97" t="s">
        <v>141</v>
      </c>
    </row>
    <row r="17" spans="1:7" s="97" customFormat="1" ht="24" customHeight="1" x14ac:dyDescent="0.25">
      <c r="A17" s="259">
        <v>2</v>
      </c>
      <c r="B17" s="189" t="s">
        <v>142</v>
      </c>
      <c r="C17" s="228">
        <v>2</v>
      </c>
      <c r="D17" s="228">
        <v>1952</v>
      </c>
      <c r="E17" s="228" t="s">
        <v>143</v>
      </c>
      <c r="F17" s="228">
        <v>3</v>
      </c>
      <c r="G17" s="260"/>
    </row>
    <row r="18" spans="1:7" s="92" customFormat="1" ht="24" customHeight="1" x14ac:dyDescent="0.25">
      <c r="A18" s="259">
        <v>3</v>
      </c>
      <c r="B18" s="189" t="s">
        <v>144</v>
      </c>
      <c r="C18" s="228">
        <v>2</v>
      </c>
      <c r="D18" s="228">
        <v>1957</v>
      </c>
      <c r="E18" s="228" t="s">
        <v>145</v>
      </c>
      <c r="F18" s="228">
        <v>4</v>
      </c>
      <c r="G18" s="261"/>
    </row>
    <row r="19" spans="1:7" s="92" customFormat="1" ht="24" customHeight="1" x14ac:dyDescent="0.25">
      <c r="A19" s="259">
        <v>4</v>
      </c>
      <c r="B19" s="210" t="s">
        <v>222</v>
      </c>
      <c r="C19" s="228">
        <v>2</v>
      </c>
      <c r="D19" s="228">
        <v>1939</v>
      </c>
      <c r="E19" s="228" t="s">
        <v>394</v>
      </c>
      <c r="F19" s="228">
        <v>1</v>
      </c>
      <c r="G19" s="261"/>
    </row>
    <row r="20" spans="1:7" s="92" customFormat="1" ht="23.25" customHeight="1" x14ac:dyDescent="0.25">
      <c r="A20" s="259">
        <v>5</v>
      </c>
      <c r="B20" s="189" t="s">
        <v>146</v>
      </c>
      <c r="C20" s="228">
        <v>1</v>
      </c>
      <c r="D20" s="228">
        <v>1967</v>
      </c>
      <c r="E20" s="228" t="s">
        <v>145</v>
      </c>
      <c r="F20" s="228">
        <v>2</v>
      </c>
      <c r="G20" s="261"/>
    </row>
    <row r="21" spans="1:7" s="92" customFormat="1" ht="27" customHeight="1" x14ac:dyDescent="0.25">
      <c r="A21" s="196" t="s">
        <v>147</v>
      </c>
      <c r="B21" s="196"/>
      <c r="C21" s="196"/>
      <c r="D21" s="196"/>
      <c r="E21" s="197"/>
      <c r="F21" s="197">
        <v>0</v>
      </c>
      <c r="G21" s="166"/>
    </row>
    <row r="22" spans="1:7" s="92" customFormat="1" ht="27.75" customHeight="1" x14ac:dyDescent="0.25">
      <c r="A22" s="474" t="s">
        <v>148</v>
      </c>
      <c r="B22" s="474"/>
      <c r="C22" s="474"/>
      <c r="D22" s="171"/>
      <c r="E22" s="170"/>
      <c r="F22" s="170">
        <v>0</v>
      </c>
      <c r="G22" s="151"/>
    </row>
    <row r="23" spans="1:7" s="92" customFormat="1" ht="24" customHeight="1" x14ac:dyDescent="0.25">
      <c r="A23" s="263" t="s">
        <v>149</v>
      </c>
      <c r="B23" s="263"/>
      <c r="C23" s="263"/>
      <c r="D23" s="263"/>
      <c r="E23" s="264"/>
      <c r="F23" s="264">
        <f>F24</f>
        <v>2</v>
      </c>
      <c r="G23" s="263"/>
    </row>
    <row r="24" spans="1:7" s="92" customFormat="1" ht="24" customHeight="1" x14ac:dyDescent="0.25">
      <c r="A24" s="291">
        <v>6</v>
      </c>
      <c r="B24" s="291" t="s">
        <v>150</v>
      </c>
      <c r="C24" s="291">
        <v>2</v>
      </c>
      <c r="D24" s="291">
        <v>1956</v>
      </c>
      <c r="E24" s="291" t="s">
        <v>151</v>
      </c>
      <c r="F24" s="265">
        <v>2</v>
      </c>
      <c r="G24" s="263"/>
    </row>
    <row r="25" spans="1:7" s="92" customFormat="1" ht="27" customHeight="1" x14ac:dyDescent="0.25">
      <c r="A25" s="196" t="s">
        <v>400</v>
      </c>
      <c r="B25" s="196"/>
      <c r="C25" s="196"/>
      <c r="D25" s="196"/>
      <c r="E25" s="197"/>
      <c r="F25" s="197">
        <v>0</v>
      </c>
      <c r="G25" s="166"/>
    </row>
    <row r="26" spans="1:7" s="92" customFormat="1" ht="27.75" customHeight="1" x14ac:dyDescent="0.25">
      <c r="A26" s="196" t="s">
        <v>388</v>
      </c>
      <c r="B26" s="196"/>
      <c r="C26" s="196"/>
      <c r="D26" s="196"/>
      <c r="E26" s="197"/>
      <c r="F26" s="197">
        <f>SUM(F27:F28)</f>
        <v>2</v>
      </c>
      <c r="G26" s="196"/>
    </row>
    <row r="27" spans="1:7" s="92" customFormat="1" ht="26.25" customHeight="1" x14ac:dyDescent="0.25">
      <c r="A27" s="236">
        <v>7</v>
      </c>
      <c r="B27" s="72" t="s">
        <v>156</v>
      </c>
      <c r="C27" s="236">
        <v>1</v>
      </c>
      <c r="D27" s="236">
        <v>1965</v>
      </c>
      <c r="E27" s="236" t="s">
        <v>155</v>
      </c>
      <c r="F27" s="228">
        <v>1</v>
      </c>
      <c r="G27" s="244"/>
    </row>
    <row r="28" spans="1:7" s="92" customFormat="1" ht="24.75" customHeight="1" x14ac:dyDescent="0.25">
      <c r="A28" s="236">
        <v>8</v>
      </c>
      <c r="B28" s="72" t="s">
        <v>157</v>
      </c>
      <c r="C28" s="236">
        <v>2</v>
      </c>
      <c r="D28" s="236">
        <v>1940</v>
      </c>
      <c r="E28" s="236" t="s">
        <v>158</v>
      </c>
      <c r="F28" s="228">
        <v>1</v>
      </c>
      <c r="G28" s="244"/>
    </row>
    <row r="29" spans="1:7" s="92" customFormat="1" ht="45.75" customHeight="1" x14ac:dyDescent="0.25">
      <c r="A29" s="448" t="s">
        <v>399</v>
      </c>
      <c r="B29" s="448"/>
      <c r="C29" s="471">
        <v>8</v>
      </c>
      <c r="D29" s="471"/>
      <c r="E29" s="471"/>
      <c r="F29" s="266">
        <v>15</v>
      </c>
      <c r="G29" s="29"/>
    </row>
    <row r="30" spans="1:7" s="92" customFormat="1" ht="36" customHeight="1" x14ac:dyDescent="0.25">
      <c r="A30" s="472"/>
      <c r="B30" s="472"/>
      <c r="C30" s="472"/>
      <c r="D30" s="472"/>
      <c r="E30" s="364"/>
      <c r="F30" s="364"/>
      <c r="G30" s="364"/>
    </row>
    <row r="31" spans="1:7" s="92" customFormat="1" ht="72" customHeight="1" x14ac:dyDescent="0.25">
      <c r="A31" s="473"/>
      <c r="B31" s="473"/>
      <c r="C31" s="473"/>
      <c r="D31" s="473"/>
      <c r="E31" s="412"/>
      <c r="F31" s="412"/>
      <c r="G31" s="412"/>
    </row>
    <row r="32" spans="1:7" ht="31.5" customHeight="1" x14ac:dyDescent="0.25"/>
    <row r="33" spans="1:7" s="4" customFormat="1" ht="18.75" customHeight="1" x14ac:dyDescent="0.3">
      <c r="A33" s="11"/>
      <c r="B33" s="11"/>
      <c r="C33" s="11"/>
      <c r="D33" s="11"/>
      <c r="E33" s="41"/>
      <c r="F33" s="11"/>
      <c r="G33" s="11"/>
    </row>
    <row r="34" spans="1:7" s="4" customFormat="1" ht="18.75" x14ac:dyDescent="0.3">
      <c r="A34" s="11"/>
      <c r="B34" s="11"/>
      <c r="C34" s="11"/>
      <c r="D34" s="11"/>
      <c r="E34" s="41"/>
      <c r="F34" s="11"/>
      <c r="G34" s="11"/>
    </row>
  </sheetData>
  <mergeCells count="16">
    <mergeCell ref="A1:B4"/>
    <mergeCell ref="C1:G4"/>
    <mergeCell ref="A5:G9"/>
    <mergeCell ref="A10:A11"/>
    <mergeCell ref="B10:B11"/>
    <mergeCell ref="C10:C11"/>
    <mergeCell ref="D10:D11"/>
    <mergeCell ref="E10:E11"/>
    <mergeCell ref="F10:F11"/>
    <mergeCell ref="G10:G11"/>
    <mergeCell ref="A12:E12"/>
    <mergeCell ref="A29:B29"/>
    <mergeCell ref="C29:E29"/>
    <mergeCell ref="A30:D31"/>
    <mergeCell ref="E30:G31"/>
    <mergeCell ref="A22:C22"/>
  </mergeCells>
  <conditionalFormatting sqref="B17:B18 B20">
    <cfRule type="duplicateValues" dxfId="11" priority="2"/>
  </conditionalFormatting>
  <conditionalFormatting sqref="B19">
    <cfRule type="duplicateValues" dxfId="1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8"/>
  <sheetViews>
    <sheetView topLeftCell="A205" workbookViewId="0">
      <selection activeCell="F211" sqref="F211"/>
    </sheetView>
  </sheetViews>
  <sheetFormatPr defaultRowHeight="15.75" x14ac:dyDescent="0.25"/>
  <cols>
    <col min="1" max="1" width="6.5703125" style="273" customWidth="1"/>
    <col min="2" max="2" width="29.7109375" style="273" customWidth="1"/>
    <col min="3" max="3" width="9" style="273" customWidth="1"/>
    <col min="4" max="4" width="13.42578125" style="273" customWidth="1"/>
    <col min="5" max="5" width="15.7109375" style="285" customWidth="1"/>
    <col min="6" max="6" width="10.42578125" style="273" customWidth="1"/>
    <col min="7" max="7" width="11.5703125" style="161" customWidth="1"/>
    <col min="8" max="8" width="24.42578125" style="273" customWidth="1"/>
    <col min="9" max="9" width="19.7109375" style="273" customWidth="1"/>
    <col min="10" max="16384" width="9.140625" style="273"/>
  </cols>
  <sheetData>
    <row r="1" spans="1:11" s="99" customFormat="1" ht="15" customHeight="1" x14ac:dyDescent="0.25">
      <c r="A1" s="478" t="s">
        <v>130</v>
      </c>
      <c r="B1" s="479"/>
      <c r="C1" s="478" t="s">
        <v>99</v>
      </c>
      <c r="D1" s="478"/>
      <c r="E1" s="478"/>
      <c r="F1" s="478"/>
      <c r="G1" s="478"/>
      <c r="H1" s="98"/>
      <c r="I1" s="98"/>
      <c r="J1" s="98"/>
      <c r="K1" s="98"/>
    </row>
    <row r="2" spans="1:11" s="99" customFormat="1" ht="15" customHeight="1" x14ac:dyDescent="0.25">
      <c r="A2" s="479"/>
      <c r="B2" s="479"/>
      <c r="C2" s="478"/>
      <c r="D2" s="478"/>
      <c r="E2" s="478"/>
      <c r="F2" s="478"/>
      <c r="G2" s="478"/>
      <c r="H2" s="98"/>
      <c r="I2" s="98"/>
      <c r="J2" s="98"/>
      <c r="K2" s="98"/>
    </row>
    <row r="3" spans="1:11" s="99" customFormat="1" ht="15" customHeight="1" x14ac:dyDescent="0.25">
      <c r="A3" s="479"/>
      <c r="B3" s="479"/>
      <c r="C3" s="478"/>
      <c r="D3" s="478"/>
      <c r="E3" s="478"/>
      <c r="F3" s="478"/>
      <c r="G3" s="478"/>
      <c r="H3" s="98"/>
      <c r="I3" s="98"/>
      <c r="J3" s="98"/>
      <c r="K3" s="98"/>
    </row>
    <row r="4" spans="1:11" s="99" customFormat="1" ht="8.25" customHeight="1" x14ac:dyDescent="0.25">
      <c r="A4" s="479"/>
      <c r="B4" s="479"/>
      <c r="C4" s="478"/>
      <c r="D4" s="478"/>
      <c r="E4" s="478"/>
      <c r="F4" s="478"/>
      <c r="G4" s="478"/>
      <c r="H4" s="98"/>
      <c r="I4" s="98"/>
      <c r="J4" s="98"/>
      <c r="K4" s="98"/>
    </row>
    <row r="5" spans="1:11" s="99" customFormat="1" ht="19.5" customHeight="1" x14ac:dyDescent="0.25">
      <c r="A5" s="100"/>
      <c r="C5" s="101"/>
      <c r="D5" s="480"/>
      <c r="E5" s="480"/>
      <c r="F5" s="480"/>
      <c r="G5" s="480"/>
      <c r="H5" s="102"/>
      <c r="I5" s="102"/>
      <c r="K5" s="103"/>
    </row>
    <row r="6" spans="1:11" s="99" customFormat="1" ht="21" customHeight="1" x14ac:dyDescent="0.25">
      <c r="A6" s="478" t="s">
        <v>417</v>
      </c>
      <c r="B6" s="478"/>
      <c r="C6" s="478"/>
      <c r="D6" s="478"/>
      <c r="E6" s="478"/>
      <c r="F6" s="478"/>
      <c r="G6" s="478"/>
      <c r="H6" s="98"/>
      <c r="I6" s="98"/>
      <c r="J6" s="104"/>
      <c r="K6" s="103"/>
    </row>
    <row r="7" spans="1:11" s="99" customFormat="1" ht="21" customHeight="1" x14ac:dyDescent="0.25">
      <c r="A7" s="478"/>
      <c r="B7" s="478"/>
      <c r="C7" s="478"/>
      <c r="D7" s="478"/>
      <c r="E7" s="478"/>
      <c r="F7" s="478"/>
      <c r="G7" s="478"/>
      <c r="H7" s="98"/>
      <c r="I7" s="98"/>
      <c r="J7" s="104"/>
      <c r="K7" s="103"/>
    </row>
    <row r="8" spans="1:11" s="99" customFormat="1" ht="21" customHeight="1" x14ac:dyDescent="0.25">
      <c r="A8" s="478"/>
      <c r="B8" s="478"/>
      <c r="C8" s="478"/>
      <c r="D8" s="478"/>
      <c r="E8" s="478"/>
      <c r="F8" s="478"/>
      <c r="G8" s="478"/>
      <c r="H8" s="98"/>
      <c r="I8" s="98"/>
      <c r="J8" s="104"/>
      <c r="K8" s="103"/>
    </row>
    <row r="9" spans="1:11" s="99" customFormat="1" ht="18.75" customHeight="1" x14ac:dyDescent="0.25">
      <c r="A9" s="481"/>
      <c r="B9" s="481"/>
      <c r="C9" s="481"/>
      <c r="D9" s="481"/>
      <c r="E9" s="481"/>
      <c r="F9" s="481"/>
      <c r="G9" s="481"/>
      <c r="H9" s="98"/>
      <c r="I9" s="98"/>
      <c r="K9" s="103"/>
    </row>
    <row r="10" spans="1:11" s="272" customFormat="1" ht="18.75" customHeight="1" x14ac:dyDescent="0.2">
      <c r="A10" s="482" t="s">
        <v>131</v>
      </c>
      <c r="B10" s="482" t="s">
        <v>132</v>
      </c>
      <c r="C10" s="482" t="s">
        <v>404</v>
      </c>
      <c r="D10" s="482" t="s">
        <v>133</v>
      </c>
      <c r="E10" s="484" t="s">
        <v>134</v>
      </c>
      <c r="F10" s="482" t="s">
        <v>5</v>
      </c>
      <c r="G10" s="482" t="s">
        <v>135</v>
      </c>
    </row>
    <row r="11" spans="1:11" s="272" customFormat="1" ht="73.5" customHeight="1" x14ac:dyDescent="0.2">
      <c r="A11" s="483"/>
      <c r="B11" s="483"/>
      <c r="C11" s="483"/>
      <c r="D11" s="483"/>
      <c r="E11" s="485"/>
      <c r="F11" s="483"/>
      <c r="G11" s="483"/>
    </row>
    <row r="12" spans="1:11" ht="35.25" customHeight="1" x14ac:dyDescent="0.25">
      <c r="A12" s="489" t="s">
        <v>375</v>
      </c>
      <c r="B12" s="490"/>
      <c r="C12" s="490"/>
      <c r="D12" s="491"/>
      <c r="E12" s="304"/>
      <c r="F12" s="305">
        <f>SUM(F13:F36)</f>
        <v>56</v>
      </c>
      <c r="G12" s="306"/>
    </row>
    <row r="13" spans="1:11" ht="21.75" customHeight="1" x14ac:dyDescent="0.3">
      <c r="A13" s="214">
        <v>1</v>
      </c>
      <c r="B13" s="274" t="s">
        <v>159</v>
      </c>
      <c r="C13" s="248">
        <v>2</v>
      </c>
      <c r="D13" s="275">
        <v>21131</v>
      </c>
      <c r="E13" s="276" t="s">
        <v>160</v>
      </c>
      <c r="F13" s="248">
        <v>5</v>
      </c>
      <c r="G13" s="277"/>
    </row>
    <row r="14" spans="1:11" ht="21.75" customHeight="1" x14ac:dyDescent="0.3">
      <c r="A14" s="214">
        <v>2</v>
      </c>
      <c r="B14" s="274" t="s">
        <v>161</v>
      </c>
      <c r="C14" s="248">
        <v>2</v>
      </c>
      <c r="D14" s="275">
        <v>18629</v>
      </c>
      <c r="E14" s="276" t="s">
        <v>160</v>
      </c>
      <c r="F14" s="248">
        <v>1</v>
      </c>
      <c r="G14" s="277"/>
    </row>
    <row r="15" spans="1:11" ht="21.75" customHeight="1" x14ac:dyDescent="0.3">
      <c r="A15" s="214">
        <v>3</v>
      </c>
      <c r="B15" s="274" t="s">
        <v>162</v>
      </c>
      <c r="C15" s="248">
        <v>2</v>
      </c>
      <c r="D15" s="275">
        <v>20090</v>
      </c>
      <c r="E15" s="276" t="s">
        <v>160</v>
      </c>
      <c r="F15" s="248">
        <v>1</v>
      </c>
      <c r="G15" s="277"/>
    </row>
    <row r="16" spans="1:11" ht="21.75" customHeight="1" x14ac:dyDescent="0.3">
      <c r="A16" s="214">
        <v>4</v>
      </c>
      <c r="B16" s="274" t="s">
        <v>163</v>
      </c>
      <c r="C16" s="248">
        <v>1</v>
      </c>
      <c r="D16" s="275">
        <v>31670</v>
      </c>
      <c r="E16" s="276" t="s">
        <v>160</v>
      </c>
      <c r="F16" s="248">
        <v>3</v>
      </c>
      <c r="G16" s="277"/>
    </row>
    <row r="17" spans="1:7" ht="21.75" customHeight="1" x14ac:dyDescent="0.3">
      <c r="A17" s="214">
        <v>5</v>
      </c>
      <c r="B17" s="274" t="s">
        <v>164</v>
      </c>
      <c r="C17" s="248">
        <v>2</v>
      </c>
      <c r="D17" s="275">
        <v>16803</v>
      </c>
      <c r="E17" s="278" t="s">
        <v>165</v>
      </c>
      <c r="F17" s="248">
        <v>2</v>
      </c>
      <c r="G17" s="277"/>
    </row>
    <row r="18" spans="1:7" ht="21.75" customHeight="1" x14ac:dyDescent="0.3">
      <c r="A18" s="214">
        <v>6</v>
      </c>
      <c r="B18" s="274" t="s">
        <v>166</v>
      </c>
      <c r="C18" s="248">
        <v>2</v>
      </c>
      <c r="D18" s="275">
        <v>17899</v>
      </c>
      <c r="E18" s="278" t="s">
        <v>165</v>
      </c>
      <c r="F18" s="248">
        <v>5</v>
      </c>
      <c r="G18" s="277"/>
    </row>
    <row r="19" spans="1:7" ht="21.75" customHeight="1" x14ac:dyDescent="0.3">
      <c r="A19" s="214">
        <v>7</v>
      </c>
      <c r="B19" s="274" t="s">
        <v>167</v>
      </c>
      <c r="C19" s="248">
        <v>1</v>
      </c>
      <c r="D19" s="275">
        <v>29779</v>
      </c>
      <c r="E19" s="278" t="s">
        <v>165</v>
      </c>
      <c r="F19" s="248">
        <v>2</v>
      </c>
      <c r="G19" s="277"/>
    </row>
    <row r="20" spans="1:7" ht="21.75" customHeight="1" x14ac:dyDescent="0.3">
      <c r="A20" s="214">
        <v>8</v>
      </c>
      <c r="B20" s="274" t="s">
        <v>168</v>
      </c>
      <c r="C20" s="248">
        <v>2</v>
      </c>
      <c r="D20" s="275">
        <v>16072</v>
      </c>
      <c r="E20" s="278" t="s">
        <v>165</v>
      </c>
      <c r="F20" s="248">
        <v>1</v>
      </c>
      <c r="G20" s="277"/>
    </row>
    <row r="21" spans="1:7" ht="21.75" customHeight="1" x14ac:dyDescent="0.3">
      <c r="A21" s="214">
        <v>9</v>
      </c>
      <c r="B21" s="274" t="s">
        <v>169</v>
      </c>
      <c r="C21" s="248">
        <v>1</v>
      </c>
      <c r="D21" s="275">
        <v>27018</v>
      </c>
      <c r="E21" s="278" t="s">
        <v>165</v>
      </c>
      <c r="F21" s="248">
        <v>4</v>
      </c>
      <c r="G21" s="277"/>
    </row>
    <row r="22" spans="1:7" ht="21.75" customHeight="1" x14ac:dyDescent="0.3">
      <c r="A22" s="214">
        <v>10</v>
      </c>
      <c r="B22" s="274" t="s">
        <v>170</v>
      </c>
      <c r="C22" s="248">
        <v>2</v>
      </c>
      <c r="D22" s="275">
        <v>18264</v>
      </c>
      <c r="E22" s="278" t="s">
        <v>165</v>
      </c>
      <c r="F22" s="248">
        <v>2</v>
      </c>
      <c r="G22" s="277"/>
    </row>
    <row r="23" spans="1:7" ht="21.75" customHeight="1" x14ac:dyDescent="0.3">
      <c r="A23" s="214">
        <v>11</v>
      </c>
      <c r="B23" s="274" t="s">
        <v>171</v>
      </c>
      <c r="C23" s="248">
        <v>1</v>
      </c>
      <c r="D23" s="275">
        <v>17533</v>
      </c>
      <c r="E23" s="278" t="s">
        <v>165</v>
      </c>
      <c r="F23" s="248">
        <v>2</v>
      </c>
      <c r="G23" s="277"/>
    </row>
    <row r="24" spans="1:7" ht="21.75" customHeight="1" x14ac:dyDescent="0.3">
      <c r="A24" s="214">
        <v>12</v>
      </c>
      <c r="B24" s="274" t="s">
        <v>172</v>
      </c>
      <c r="C24" s="248">
        <v>2</v>
      </c>
      <c r="D24" s="275">
        <v>18994</v>
      </c>
      <c r="E24" s="278" t="s">
        <v>165</v>
      </c>
      <c r="F24" s="248">
        <v>1</v>
      </c>
      <c r="G24" s="277"/>
    </row>
    <row r="25" spans="1:7" ht="21.75" customHeight="1" x14ac:dyDescent="0.3">
      <c r="A25" s="214">
        <v>13</v>
      </c>
      <c r="B25" s="274" t="s">
        <v>173</v>
      </c>
      <c r="C25" s="248">
        <v>1</v>
      </c>
      <c r="D25" s="275">
        <v>17533</v>
      </c>
      <c r="E25" s="278" t="s">
        <v>165</v>
      </c>
      <c r="F25" s="248">
        <v>1</v>
      </c>
      <c r="G25" s="277"/>
    </row>
    <row r="26" spans="1:7" ht="21.75" customHeight="1" x14ac:dyDescent="0.3">
      <c r="A26" s="214">
        <v>14</v>
      </c>
      <c r="B26" s="274" t="s">
        <v>174</v>
      </c>
      <c r="C26" s="248">
        <v>2</v>
      </c>
      <c r="D26" s="275">
        <v>23377</v>
      </c>
      <c r="E26" s="278" t="s">
        <v>165</v>
      </c>
      <c r="F26" s="279">
        <v>3</v>
      </c>
      <c r="G26" s="277"/>
    </row>
    <row r="27" spans="1:7" s="280" customFormat="1" ht="21.75" customHeight="1" x14ac:dyDescent="0.3">
      <c r="A27" s="214">
        <v>15</v>
      </c>
      <c r="B27" s="274" t="s">
        <v>175</v>
      </c>
      <c r="C27" s="248">
        <v>2</v>
      </c>
      <c r="D27" s="275">
        <v>34451</v>
      </c>
      <c r="E27" s="278" t="s">
        <v>165</v>
      </c>
      <c r="F27" s="278">
        <v>6</v>
      </c>
      <c r="G27" s="277"/>
    </row>
    <row r="28" spans="1:7" ht="23.25" customHeight="1" x14ac:dyDescent="0.3">
      <c r="A28" s="214">
        <v>16</v>
      </c>
      <c r="B28" s="274" t="s">
        <v>176</v>
      </c>
      <c r="C28" s="248">
        <v>1</v>
      </c>
      <c r="D28" s="275">
        <v>20821</v>
      </c>
      <c r="E28" s="278" t="s">
        <v>165</v>
      </c>
      <c r="F28" s="278">
        <v>2</v>
      </c>
      <c r="G28" s="277"/>
    </row>
    <row r="29" spans="1:7" ht="21.75" customHeight="1" x14ac:dyDescent="0.3">
      <c r="A29" s="214">
        <v>17</v>
      </c>
      <c r="B29" s="274" t="s">
        <v>177</v>
      </c>
      <c r="C29" s="248">
        <v>1</v>
      </c>
      <c r="D29" s="275">
        <v>16803</v>
      </c>
      <c r="E29" s="278" t="s">
        <v>137</v>
      </c>
      <c r="F29" s="248">
        <v>2</v>
      </c>
      <c r="G29" s="277"/>
    </row>
    <row r="30" spans="1:7" ht="21.75" customHeight="1" x14ac:dyDescent="0.3">
      <c r="A30" s="214">
        <v>18</v>
      </c>
      <c r="B30" s="274" t="s">
        <v>178</v>
      </c>
      <c r="C30" s="248">
        <v>2</v>
      </c>
      <c r="D30" s="275">
        <v>18994</v>
      </c>
      <c r="E30" s="278" t="s">
        <v>137</v>
      </c>
      <c r="F30" s="248">
        <v>1</v>
      </c>
      <c r="G30" s="277"/>
    </row>
    <row r="31" spans="1:7" ht="21.75" customHeight="1" x14ac:dyDescent="0.3">
      <c r="A31" s="214">
        <v>19</v>
      </c>
      <c r="B31" s="274" t="s">
        <v>179</v>
      </c>
      <c r="C31" s="248">
        <v>1</v>
      </c>
      <c r="D31" s="275">
        <v>27219</v>
      </c>
      <c r="E31" s="278" t="s">
        <v>137</v>
      </c>
      <c r="F31" s="248">
        <v>2</v>
      </c>
      <c r="G31" s="277"/>
    </row>
    <row r="32" spans="1:7" ht="21.75" customHeight="1" x14ac:dyDescent="0.3">
      <c r="A32" s="214">
        <v>20</v>
      </c>
      <c r="B32" s="274" t="s">
        <v>180</v>
      </c>
      <c r="C32" s="248">
        <v>2</v>
      </c>
      <c r="D32" s="275">
        <v>18264</v>
      </c>
      <c r="E32" s="278" t="s">
        <v>137</v>
      </c>
      <c r="F32" s="248">
        <v>2</v>
      </c>
      <c r="G32" s="277"/>
    </row>
    <row r="33" spans="1:7" ht="21.75" customHeight="1" x14ac:dyDescent="0.3">
      <c r="A33" s="214">
        <v>21</v>
      </c>
      <c r="B33" s="274" t="s">
        <v>181</v>
      </c>
      <c r="C33" s="248">
        <v>2</v>
      </c>
      <c r="D33" s="275">
        <v>21551</v>
      </c>
      <c r="E33" s="278" t="s">
        <v>137</v>
      </c>
      <c r="F33" s="248">
        <v>4</v>
      </c>
      <c r="G33" s="277"/>
    </row>
    <row r="34" spans="1:7" ht="21.75" customHeight="1" x14ac:dyDescent="0.3">
      <c r="A34" s="214">
        <v>22</v>
      </c>
      <c r="B34" s="274" t="s">
        <v>182</v>
      </c>
      <c r="C34" s="248">
        <v>1</v>
      </c>
      <c r="D34" s="275">
        <v>25569</v>
      </c>
      <c r="E34" s="278" t="s">
        <v>137</v>
      </c>
      <c r="F34" s="248">
        <v>1</v>
      </c>
      <c r="G34" s="277"/>
    </row>
    <row r="35" spans="1:7" ht="21.75" customHeight="1" x14ac:dyDescent="0.3">
      <c r="A35" s="214">
        <v>23</v>
      </c>
      <c r="B35" s="274" t="s">
        <v>183</v>
      </c>
      <c r="C35" s="248">
        <v>2</v>
      </c>
      <c r="D35" s="275">
        <v>20194</v>
      </c>
      <c r="E35" s="278" t="s">
        <v>137</v>
      </c>
      <c r="F35" s="248">
        <v>2</v>
      </c>
      <c r="G35" s="277"/>
    </row>
    <row r="36" spans="1:7" ht="21.75" customHeight="1" x14ac:dyDescent="0.3">
      <c r="A36" s="214">
        <v>24</v>
      </c>
      <c r="B36" s="274" t="s">
        <v>376</v>
      </c>
      <c r="C36" s="248">
        <v>2</v>
      </c>
      <c r="D36" s="275">
        <v>23377</v>
      </c>
      <c r="E36" s="278" t="s">
        <v>184</v>
      </c>
      <c r="F36" s="248">
        <v>1</v>
      </c>
      <c r="G36" s="277"/>
    </row>
    <row r="37" spans="1:7" ht="25.5" customHeight="1" x14ac:dyDescent="0.25">
      <c r="A37" s="489" t="s">
        <v>386</v>
      </c>
      <c r="B37" s="490"/>
      <c r="C37" s="490"/>
      <c r="D37" s="491"/>
      <c r="E37" s="233"/>
      <c r="F37" s="234">
        <f>SUM(F38:F53)</f>
        <v>45</v>
      </c>
      <c r="G37" s="288"/>
    </row>
    <row r="38" spans="1:7" ht="22.5" customHeight="1" x14ac:dyDescent="0.25">
      <c r="A38" s="242">
        <v>25</v>
      </c>
      <c r="B38" s="201" t="s">
        <v>186</v>
      </c>
      <c r="C38" s="188">
        <v>1</v>
      </c>
      <c r="D38" s="281">
        <v>1942</v>
      </c>
      <c r="E38" s="200" t="s">
        <v>185</v>
      </c>
      <c r="F38" s="188">
        <v>2</v>
      </c>
      <c r="G38" s="241"/>
    </row>
    <row r="39" spans="1:7" ht="25.5" customHeight="1" x14ac:dyDescent="0.25">
      <c r="A39" s="242">
        <v>26</v>
      </c>
      <c r="B39" s="201" t="s">
        <v>187</v>
      </c>
      <c r="C39" s="188">
        <v>1</v>
      </c>
      <c r="D39" s="281">
        <v>1966</v>
      </c>
      <c r="E39" s="200" t="s">
        <v>185</v>
      </c>
      <c r="F39" s="188">
        <v>4</v>
      </c>
      <c r="G39" s="241"/>
    </row>
    <row r="40" spans="1:7" ht="25.5" customHeight="1" x14ac:dyDescent="0.25">
      <c r="A40" s="242">
        <v>27</v>
      </c>
      <c r="B40" s="201" t="s">
        <v>188</v>
      </c>
      <c r="C40" s="211">
        <v>1</v>
      </c>
      <c r="D40" s="212" t="s">
        <v>189</v>
      </c>
      <c r="E40" s="200" t="s">
        <v>185</v>
      </c>
      <c r="F40" s="188">
        <v>2</v>
      </c>
      <c r="G40" s="241"/>
    </row>
    <row r="41" spans="1:7" ht="25.5" customHeight="1" x14ac:dyDescent="0.25">
      <c r="A41" s="242">
        <v>28</v>
      </c>
      <c r="B41" s="223" t="s">
        <v>191</v>
      </c>
      <c r="C41" s="200">
        <v>1</v>
      </c>
      <c r="D41" s="209">
        <v>1966</v>
      </c>
      <c r="E41" s="200" t="s">
        <v>190</v>
      </c>
      <c r="F41" s="188">
        <v>3</v>
      </c>
      <c r="G41" s="241"/>
    </row>
    <row r="42" spans="1:7" ht="25.5" customHeight="1" x14ac:dyDescent="0.25">
      <c r="A42" s="242">
        <v>29</v>
      </c>
      <c r="B42" s="223" t="s">
        <v>192</v>
      </c>
      <c r="C42" s="200">
        <v>1</v>
      </c>
      <c r="D42" s="209">
        <v>1970</v>
      </c>
      <c r="E42" s="200" t="s">
        <v>190</v>
      </c>
      <c r="F42" s="188">
        <v>6</v>
      </c>
      <c r="G42" s="241"/>
    </row>
    <row r="43" spans="1:7" ht="25.5" customHeight="1" x14ac:dyDescent="0.25">
      <c r="A43" s="242">
        <v>30</v>
      </c>
      <c r="B43" s="282" t="s">
        <v>193</v>
      </c>
      <c r="C43" s="212">
        <v>2</v>
      </c>
      <c r="D43" s="212">
        <v>1983</v>
      </c>
      <c r="E43" s="200" t="s">
        <v>190</v>
      </c>
      <c r="F43" s="188">
        <v>4</v>
      </c>
      <c r="G43" s="241"/>
    </row>
    <row r="44" spans="1:7" ht="25.5" customHeight="1" x14ac:dyDescent="0.25">
      <c r="A44" s="242">
        <v>31</v>
      </c>
      <c r="B44" s="282" t="s">
        <v>194</v>
      </c>
      <c r="C44" s="302">
        <v>1</v>
      </c>
      <c r="D44" s="212">
        <v>1975</v>
      </c>
      <c r="E44" s="200" t="s">
        <v>190</v>
      </c>
      <c r="F44" s="188">
        <v>4</v>
      </c>
      <c r="G44" s="241"/>
    </row>
    <row r="45" spans="1:7" ht="25.5" customHeight="1" x14ac:dyDescent="0.25">
      <c r="A45" s="242">
        <v>32</v>
      </c>
      <c r="B45" s="282" t="s">
        <v>195</v>
      </c>
      <c r="C45" s="302">
        <v>1</v>
      </c>
      <c r="D45" s="212">
        <v>1958</v>
      </c>
      <c r="E45" s="200" t="s">
        <v>190</v>
      </c>
      <c r="F45" s="188">
        <v>3</v>
      </c>
      <c r="G45" s="241"/>
    </row>
    <row r="46" spans="1:7" ht="25.5" customHeight="1" x14ac:dyDescent="0.25">
      <c r="A46" s="242">
        <v>33</v>
      </c>
      <c r="B46" s="201" t="s">
        <v>196</v>
      </c>
      <c r="C46" s="302">
        <v>1</v>
      </c>
      <c r="D46" s="212">
        <v>1969</v>
      </c>
      <c r="E46" s="200" t="s">
        <v>190</v>
      </c>
      <c r="F46" s="188">
        <v>6</v>
      </c>
      <c r="G46" s="241"/>
    </row>
    <row r="47" spans="1:7" ht="25.5" customHeight="1" x14ac:dyDescent="0.25">
      <c r="A47" s="242">
        <v>34</v>
      </c>
      <c r="B47" s="201" t="s">
        <v>197</v>
      </c>
      <c r="C47" s="302">
        <v>1</v>
      </c>
      <c r="D47" s="281">
        <v>1986</v>
      </c>
      <c r="E47" s="200" t="s">
        <v>190</v>
      </c>
      <c r="F47" s="188">
        <v>3</v>
      </c>
      <c r="G47" s="241"/>
    </row>
    <row r="48" spans="1:7" ht="25.5" customHeight="1" x14ac:dyDescent="0.25">
      <c r="A48" s="242">
        <v>35</v>
      </c>
      <c r="B48" s="283" t="s">
        <v>198</v>
      </c>
      <c r="C48" s="212">
        <v>2</v>
      </c>
      <c r="D48" s="281">
        <v>1974</v>
      </c>
      <c r="E48" s="200" t="s">
        <v>199</v>
      </c>
      <c r="F48" s="188">
        <v>1</v>
      </c>
      <c r="G48" s="241"/>
    </row>
    <row r="49" spans="1:7" ht="25.5" customHeight="1" x14ac:dyDescent="0.25">
      <c r="A49" s="242">
        <v>36</v>
      </c>
      <c r="B49" s="201" t="s">
        <v>200</v>
      </c>
      <c r="C49" s="302">
        <v>1</v>
      </c>
      <c r="D49" s="212">
        <v>1952</v>
      </c>
      <c r="E49" s="200" t="s">
        <v>199</v>
      </c>
      <c r="F49" s="188">
        <v>1</v>
      </c>
      <c r="G49" s="241"/>
    </row>
    <row r="50" spans="1:7" ht="25.5" customHeight="1" x14ac:dyDescent="0.25">
      <c r="A50" s="242">
        <v>37</v>
      </c>
      <c r="B50" s="201" t="s">
        <v>201</v>
      </c>
      <c r="C50" s="302">
        <v>1</v>
      </c>
      <c r="D50" s="281">
        <v>1963</v>
      </c>
      <c r="E50" s="200" t="s">
        <v>199</v>
      </c>
      <c r="F50" s="188">
        <v>1</v>
      </c>
      <c r="G50" s="241"/>
    </row>
    <row r="51" spans="1:7" ht="25.5" customHeight="1" x14ac:dyDescent="0.25">
      <c r="A51" s="242">
        <v>38</v>
      </c>
      <c r="B51" s="201" t="s">
        <v>203</v>
      </c>
      <c r="C51" s="281">
        <v>2</v>
      </c>
      <c r="D51" s="212">
        <v>1951</v>
      </c>
      <c r="E51" s="200" t="s">
        <v>199</v>
      </c>
      <c r="F51" s="188">
        <v>2</v>
      </c>
      <c r="G51" s="241"/>
    </row>
    <row r="52" spans="1:7" ht="25.5" customHeight="1" x14ac:dyDescent="0.25">
      <c r="A52" s="242">
        <v>39</v>
      </c>
      <c r="B52" s="201" t="s">
        <v>204</v>
      </c>
      <c r="C52" s="181">
        <v>1</v>
      </c>
      <c r="D52" s="281">
        <v>1968</v>
      </c>
      <c r="E52" s="200" t="s">
        <v>199</v>
      </c>
      <c r="F52" s="188">
        <v>1</v>
      </c>
      <c r="G52" s="241"/>
    </row>
    <row r="53" spans="1:7" ht="21.75" customHeight="1" x14ac:dyDescent="0.25">
      <c r="A53" s="242">
        <v>40</v>
      </c>
      <c r="B53" s="201" t="s">
        <v>205</v>
      </c>
      <c r="C53" s="181">
        <v>1</v>
      </c>
      <c r="D53" s="281">
        <v>1962</v>
      </c>
      <c r="E53" s="200" t="s">
        <v>199</v>
      </c>
      <c r="F53" s="188">
        <v>2</v>
      </c>
      <c r="G53" s="241"/>
    </row>
    <row r="54" spans="1:7" ht="25.5" customHeight="1" x14ac:dyDescent="0.25">
      <c r="A54" s="237" t="s">
        <v>379</v>
      </c>
      <c r="B54" s="238"/>
      <c r="C54" s="239"/>
      <c r="D54" s="239"/>
      <c r="E54" s="233"/>
      <c r="F54" s="240">
        <f>SUM(F55:F63)</f>
        <v>25</v>
      </c>
      <c r="G54" s="241"/>
    </row>
    <row r="55" spans="1:7" ht="25.5" customHeight="1" x14ac:dyDescent="0.25">
      <c r="A55" s="242">
        <v>41</v>
      </c>
      <c r="B55" s="201" t="s">
        <v>206</v>
      </c>
      <c r="C55" s="199">
        <v>2</v>
      </c>
      <c r="D55" s="199">
        <v>1957</v>
      </c>
      <c r="E55" s="200" t="s">
        <v>207</v>
      </c>
      <c r="F55" s="188">
        <v>9</v>
      </c>
      <c r="G55" s="287"/>
    </row>
    <row r="56" spans="1:7" ht="25.5" customHeight="1" x14ac:dyDescent="0.25">
      <c r="A56" s="242">
        <v>42</v>
      </c>
      <c r="B56" s="201" t="s">
        <v>380</v>
      </c>
      <c r="C56" s="199">
        <v>2</v>
      </c>
      <c r="D56" s="199">
        <v>1961</v>
      </c>
      <c r="E56" s="200" t="s">
        <v>207</v>
      </c>
      <c r="F56" s="188">
        <v>2</v>
      </c>
      <c r="G56" s="217"/>
    </row>
    <row r="57" spans="1:7" ht="25.5" customHeight="1" x14ac:dyDescent="0.25">
      <c r="A57" s="242">
        <v>43</v>
      </c>
      <c r="B57" s="198" t="s">
        <v>208</v>
      </c>
      <c r="C57" s="199">
        <v>2</v>
      </c>
      <c r="D57" s="199">
        <v>1949</v>
      </c>
      <c r="E57" s="200" t="s">
        <v>209</v>
      </c>
      <c r="F57" s="188">
        <v>2</v>
      </c>
      <c r="G57" s="217"/>
    </row>
    <row r="58" spans="1:7" ht="25.5" customHeight="1" x14ac:dyDescent="0.25">
      <c r="A58" s="242">
        <v>44</v>
      </c>
      <c r="B58" s="198" t="s">
        <v>210</v>
      </c>
      <c r="C58" s="199">
        <v>2</v>
      </c>
      <c r="D58" s="199">
        <v>1944</v>
      </c>
      <c r="E58" s="200" t="s">
        <v>211</v>
      </c>
      <c r="F58" s="188">
        <v>1</v>
      </c>
      <c r="G58" s="217"/>
    </row>
    <row r="59" spans="1:7" ht="25.5" customHeight="1" x14ac:dyDescent="0.25">
      <c r="A59" s="242">
        <v>45</v>
      </c>
      <c r="B59" s="198" t="s">
        <v>212</v>
      </c>
      <c r="C59" s="199">
        <v>2</v>
      </c>
      <c r="D59" s="199">
        <v>1938</v>
      </c>
      <c r="E59" s="200" t="s">
        <v>211</v>
      </c>
      <c r="F59" s="188">
        <v>2</v>
      </c>
      <c r="G59" s="217"/>
    </row>
    <row r="60" spans="1:7" ht="25.5" customHeight="1" x14ac:dyDescent="0.25">
      <c r="A60" s="242">
        <v>46</v>
      </c>
      <c r="B60" s="198" t="s">
        <v>213</v>
      </c>
      <c r="C60" s="199">
        <v>2</v>
      </c>
      <c r="D60" s="199">
        <v>1941</v>
      </c>
      <c r="E60" s="200" t="s">
        <v>214</v>
      </c>
      <c r="F60" s="188">
        <v>3</v>
      </c>
      <c r="G60" s="217"/>
    </row>
    <row r="61" spans="1:7" ht="25.5" customHeight="1" x14ac:dyDescent="0.25">
      <c r="A61" s="351">
        <v>47</v>
      </c>
      <c r="B61" s="198" t="s">
        <v>215</v>
      </c>
      <c r="C61" s="212">
        <v>2</v>
      </c>
      <c r="D61" s="212">
        <v>1948</v>
      </c>
      <c r="E61" s="247" t="s">
        <v>214</v>
      </c>
      <c r="F61" s="349">
        <v>3</v>
      </c>
      <c r="G61" s="189"/>
    </row>
    <row r="62" spans="1:7" ht="25.5" customHeight="1" x14ac:dyDescent="0.25">
      <c r="A62" s="242">
        <v>48</v>
      </c>
      <c r="B62" s="201" t="s">
        <v>216</v>
      </c>
      <c r="C62" s="199">
        <v>2</v>
      </c>
      <c r="D62" s="199">
        <v>1948</v>
      </c>
      <c r="E62" s="200" t="s">
        <v>217</v>
      </c>
      <c r="F62" s="188">
        <v>1</v>
      </c>
      <c r="G62" s="217"/>
    </row>
    <row r="63" spans="1:7" ht="25.5" customHeight="1" x14ac:dyDescent="0.25">
      <c r="A63" s="242">
        <v>49</v>
      </c>
      <c r="B63" s="201" t="s">
        <v>218</v>
      </c>
      <c r="C63" s="199">
        <v>1</v>
      </c>
      <c r="D63" s="199">
        <v>1955</v>
      </c>
      <c r="E63" s="200" t="s">
        <v>217</v>
      </c>
      <c r="F63" s="188">
        <v>2</v>
      </c>
      <c r="G63" s="217"/>
    </row>
    <row r="64" spans="1:7" ht="27" customHeight="1" x14ac:dyDescent="0.25">
      <c r="A64" s="489" t="s">
        <v>395</v>
      </c>
      <c r="B64" s="490"/>
      <c r="C64" s="490"/>
      <c r="D64" s="491"/>
      <c r="E64" s="233"/>
      <c r="F64" s="234">
        <f>SUM(F65:F125)</f>
        <v>148</v>
      </c>
      <c r="G64" s="217"/>
    </row>
    <row r="65" spans="1:7" ht="25.5" customHeight="1" x14ac:dyDescent="0.25">
      <c r="A65" s="307">
        <v>50</v>
      </c>
      <c r="B65" s="210" t="s">
        <v>227</v>
      </c>
      <c r="C65" s="212">
        <v>2</v>
      </c>
      <c r="D65" s="212">
        <v>1951</v>
      </c>
      <c r="E65" s="247" t="s">
        <v>219</v>
      </c>
      <c r="F65" s="308">
        <v>3</v>
      </c>
      <c r="G65" s="288"/>
    </row>
    <row r="66" spans="1:7" ht="25.5" customHeight="1" x14ac:dyDescent="0.3">
      <c r="A66" s="307">
        <v>51</v>
      </c>
      <c r="B66" s="210" t="s">
        <v>397</v>
      </c>
      <c r="C66" s="212">
        <v>1</v>
      </c>
      <c r="D66" s="212">
        <v>1977</v>
      </c>
      <c r="E66" s="247" t="s">
        <v>219</v>
      </c>
      <c r="F66" s="308">
        <v>3</v>
      </c>
      <c r="G66" s="309"/>
    </row>
    <row r="67" spans="1:7" ht="25.5" customHeight="1" x14ac:dyDescent="0.25">
      <c r="A67" s="307">
        <v>52</v>
      </c>
      <c r="B67" s="198" t="s">
        <v>220</v>
      </c>
      <c r="C67" s="212">
        <v>2</v>
      </c>
      <c r="D67" s="212">
        <v>1948</v>
      </c>
      <c r="E67" s="247" t="s">
        <v>219</v>
      </c>
      <c r="F67" s="308">
        <v>3</v>
      </c>
      <c r="G67" s="288"/>
    </row>
    <row r="68" spans="1:7" ht="25.5" customHeight="1" x14ac:dyDescent="0.3">
      <c r="A68" s="307">
        <v>53</v>
      </c>
      <c r="B68" s="198" t="s">
        <v>221</v>
      </c>
      <c r="C68" s="212">
        <v>2</v>
      </c>
      <c r="D68" s="212">
        <v>1957</v>
      </c>
      <c r="E68" s="247" t="s">
        <v>219</v>
      </c>
      <c r="F68" s="308">
        <v>1</v>
      </c>
      <c r="G68" s="310"/>
    </row>
    <row r="69" spans="1:7" ht="25.5" customHeight="1" x14ac:dyDescent="0.25">
      <c r="A69" s="307">
        <v>54</v>
      </c>
      <c r="B69" s="210" t="s">
        <v>398</v>
      </c>
      <c r="C69" s="212">
        <v>1</v>
      </c>
      <c r="D69" s="212">
        <v>1970</v>
      </c>
      <c r="E69" s="247" t="s">
        <v>219</v>
      </c>
      <c r="F69" s="308">
        <v>2</v>
      </c>
      <c r="G69" s="288"/>
    </row>
    <row r="70" spans="1:7" ht="30" customHeight="1" x14ac:dyDescent="0.3">
      <c r="A70" s="307">
        <v>55</v>
      </c>
      <c r="B70" s="198" t="s">
        <v>223</v>
      </c>
      <c r="C70" s="212">
        <v>1</v>
      </c>
      <c r="D70" s="212">
        <v>1968</v>
      </c>
      <c r="E70" s="247" t="s">
        <v>219</v>
      </c>
      <c r="F70" s="262">
        <v>1</v>
      </c>
      <c r="G70" s="310"/>
    </row>
    <row r="71" spans="1:7" ht="25.5" customHeight="1" x14ac:dyDescent="0.25">
      <c r="A71" s="307">
        <v>56</v>
      </c>
      <c r="B71" s="198" t="s">
        <v>224</v>
      </c>
      <c r="C71" s="212">
        <v>2</v>
      </c>
      <c r="D71" s="212">
        <v>1949</v>
      </c>
      <c r="E71" s="247" t="s">
        <v>219</v>
      </c>
      <c r="F71" s="262">
        <v>1</v>
      </c>
      <c r="G71" s="288"/>
    </row>
    <row r="72" spans="1:7" ht="25.5" customHeight="1" x14ac:dyDescent="0.3">
      <c r="A72" s="307">
        <v>57</v>
      </c>
      <c r="B72" s="198" t="s">
        <v>225</v>
      </c>
      <c r="C72" s="212">
        <v>1</v>
      </c>
      <c r="D72" s="199">
        <v>1968</v>
      </c>
      <c r="E72" s="247" t="s">
        <v>219</v>
      </c>
      <c r="F72" s="262">
        <v>3</v>
      </c>
      <c r="G72" s="310"/>
    </row>
    <row r="73" spans="1:7" ht="25.5" customHeight="1" x14ac:dyDescent="0.25">
      <c r="A73" s="307">
        <v>58</v>
      </c>
      <c r="B73" s="198" t="s">
        <v>226</v>
      </c>
      <c r="C73" s="212">
        <v>1</v>
      </c>
      <c r="D73" s="212">
        <v>1944</v>
      </c>
      <c r="E73" s="247" t="s">
        <v>219</v>
      </c>
      <c r="F73" s="262">
        <v>3</v>
      </c>
      <c r="G73" s="288"/>
    </row>
    <row r="74" spans="1:7" ht="25.5" customHeight="1" x14ac:dyDescent="0.25">
      <c r="A74" s="307">
        <v>59</v>
      </c>
      <c r="B74" s="198" t="s">
        <v>228</v>
      </c>
      <c r="C74" s="212">
        <v>1</v>
      </c>
      <c r="D74" s="212">
        <v>1950</v>
      </c>
      <c r="E74" s="247" t="s">
        <v>143</v>
      </c>
      <c r="F74" s="262">
        <v>6</v>
      </c>
      <c r="G74" s="288"/>
    </row>
    <row r="75" spans="1:7" ht="25.5" customHeight="1" x14ac:dyDescent="0.3">
      <c r="A75" s="307">
        <v>60</v>
      </c>
      <c r="B75" s="198" t="s">
        <v>229</v>
      </c>
      <c r="C75" s="212">
        <v>2</v>
      </c>
      <c r="D75" s="212">
        <v>1962</v>
      </c>
      <c r="E75" s="247" t="s">
        <v>143</v>
      </c>
      <c r="F75" s="262">
        <v>5</v>
      </c>
      <c r="G75" s="310"/>
    </row>
    <row r="76" spans="1:7" ht="25.5" customHeight="1" x14ac:dyDescent="0.25">
      <c r="A76" s="307">
        <v>61</v>
      </c>
      <c r="B76" s="198" t="s">
        <v>230</v>
      </c>
      <c r="C76" s="212">
        <v>2</v>
      </c>
      <c r="D76" s="212">
        <v>1953</v>
      </c>
      <c r="E76" s="247" t="s">
        <v>143</v>
      </c>
      <c r="F76" s="262">
        <v>2</v>
      </c>
      <c r="G76" s="288"/>
    </row>
    <row r="77" spans="1:7" ht="25.5" customHeight="1" x14ac:dyDescent="0.3">
      <c r="A77" s="307">
        <v>62</v>
      </c>
      <c r="B77" s="198" t="s">
        <v>231</v>
      </c>
      <c r="C77" s="212">
        <v>2</v>
      </c>
      <c r="D77" s="212">
        <v>1972</v>
      </c>
      <c r="E77" s="247" t="s">
        <v>143</v>
      </c>
      <c r="F77" s="262">
        <v>3</v>
      </c>
      <c r="G77" s="310"/>
    </row>
    <row r="78" spans="1:7" ht="25.5" customHeight="1" x14ac:dyDescent="0.25">
      <c r="A78" s="307">
        <v>63</v>
      </c>
      <c r="B78" s="198" t="s">
        <v>232</v>
      </c>
      <c r="C78" s="212">
        <v>1</v>
      </c>
      <c r="D78" s="212">
        <v>1960</v>
      </c>
      <c r="E78" s="247" t="s">
        <v>143</v>
      </c>
      <c r="F78" s="262">
        <v>2</v>
      </c>
      <c r="G78" s="288"/>
    </row>
    <row r="79" spans="1:7" ht="25.5" customHeight="1" x14ac:dyDescent="0.3">
      <c r="A79" s="307">
        <v>64</v>
      </c>
      <c r="B79" s="198" t="s">
        <v>233</v>
      </c>
      <c r="C79" s="212">
        <v>2</v>
      </c>
      <c r="D79" s="212">
        <v>1951</v>
      </c>
      <c r="E79" s="247" t="s">
        <v>143</v>
      </c>
      <c r="F79" s="262">
        <v>3</v>
      </c>
      <c r="G79" s="310"/>
    </row>
    <row r="80" spans="1:7" ht="25.5" customHeight="1" x14ac:dyDescent="0.25">
      <c r="A80" s="307">
        <v>65</v>
      </c>
      <c r="B80" s="198" t="s">
        <v>235</v>
      </c>
      <c r="C80" s="212">
        <v>2</v>
      </c>
      <c r="D80" s="212">
        <v>1953</v>
      </c>
      <c r="E80" s="247" t="s">
        <v>234</v>
      </c>
      <c r="F80" s="262">
        <v>1</v>
      </c>
      <c r="G80" s="288"/>
    </row>
    <row r="81" spans="1:10" ht="25.5" customHeight="1" x14ac:dyDescent="0.3">
      <c r="A81" s="307">
        <v>66</v>
      </c>
      <c r="B81" s="198" t="s">
        <v>236</v>
      </c>
      <c r="C81" s="212">
        <v>2</v>
      </c>
      <c r="D81" s="212">
        <v>1945</v>
      </c>
      <c r="E81" s="247" t="s">
        <v>234</v>
      </c>
      <c r="F81" s="262">
        <v>1</v>
      </c>
      <c r="G81" s="310"/>
    </row>
    <row r="82" spans="1:10" ht="25.5" customHeight="1" x14ac:dyDescent="0.25">
      <c r="A82" s="307">
        <v>67</v>
      </c>
      <c r="B82" s="198" t="s">
        <v>237</v>
      </c>
      <c r="C82" s="212">
        <v>2</v>
      </c>
      <c r="D82" s="212">
        <v>1949</v>
      </c>
      <c r="E82" s="247" t="s">
        <v>234</v>
      </c>
      <c r="F82" s="262">
        <v>1</v>
      </c>
      <c r="G82" s="288"/>
    </row>
    <row r="83" spans="1:10" ht="25.5" customHeight="1" x14ac:dyDescent="0.3">
      <c r="A83" s="307">
        <v>68</v>
      </c>
      <c r="B83" s="198" t="s">
        <v>238</v>
      </c>
      <c r="C83" s="212">
        <v>2</v>
      </c>
      <c r="D83" s="212">
        <v>1961</v>
      </c>
      <c r="E83" s="247" t="s">
        <v>234</v>
      </c>
      <c r="F83" s="262">
        <v>2</v>
      </c>
      <c r="G83" s="310"/>
    </row>
    <row r="84" spans="1:10" ht="25.5" customHeight="1" x14ac:dyDescent="0.25">
      <c r="A84" s="307">
        <v>69</v>
      </c>
      <c r="B84" s="198" t="s">
        <v>239</v>
      </c>
      <c r="C84" s="212">
        <v>1</v>
      </c>
      <c r="D84" s="212">
        <v>1973</v>
      </c>
      <c r="E84" s="247" t="s">
        <v>234</v>
      </c>
      <c r="F84" s="262">
        <v>3</v>
      </c>
      <c r="G84" s="288"/>
    </row>
    <row r="85" spans="1:10" ht="25.5" customHeight="1" x14ac:dyDescent="0.3">
      <c r="A85" s="307">
        <v>70</v>
      </c>
      <c r="B85" s="198" t="s">
        <v>240</v>
      </c>
      <c r="C85" s="212">
        <v>2</v>
      </c>
      <c r="D85" s="212">
        <v>1953</v>
      </c>
      <c r="E85" s="247" t="s">
        <v>234</v>
      </c>
      <c r="F85" s="262">
        <v>1</v>
      </c>
      <c r="G85" s="310"/>
    </row>
    <row r="86" spans="1:10" ht="25.5" customHeight="1" x14ac:dyDescent="0.25">
      <c r="A86" s="307">
        <v>71</v>
      </c>
      <c r="B86" s="198" t="s">
        <v>241</v>
      </c>
      <c r="C86" s="212">
        <v>2</v>
      </c>
      <c r="D86" s="212">
        <v>1940</v>
      </c>
      <c r="E86" s="247" t="s">
        <v>234</v>
      </c>
      <c r="F86" s="262">
        <v>2</v>
      </c>
      <c r="G86" s="288"/>
    </row>
    <row r="87" spans="1:10" ht="25.5" customHeight="1" x14ac:dyDescent="0.3">
      <c r="A87" s="307">
        <v>72</v>
      </c>
      <c r="B87" s="198" t="s">
        <v>242</v>
      </c>
      <c r="C87" s="212">
        <v>2</v>
      </c>
      <c r="D87" s="212">
        <v>1950</v>
      </c>
      <c r="E87" s="247" t="s">
        <v>234</v>
      </c>
      <c r="F87" s="262">
        <v>1</v>
      </c>
      <c r="G87" s="310"/>
    </row>
    <row r="88" spans="1:10" ht="25.5" customHeight="1" x14ac:dyDescent="0.25">
      <c r="A88" s="307">
        <v>73</v>
      </c>
      <c r="B88" s="198" t="s">
        <v>243</v>
      </c>
      <c r="C88" s="212">
        <v>2</v>
      </c>
      <c r="D88" s="212">
        <v>1945</v>
      </c>
      <c r="E88" s="247" t="s">
        <v>234</v>
      </c>
      <c r="F88" s="262">
        <v>1</v>
      </c>
      <c r="G88" s="288"/>
      <c r="J88" s="273" t="s">
        <v>141</v>
      </c>
    </row>
    <row r="89" spans="1:10" s="99" customFormat="1" ht="23.25" customHeight="1" x14ac:dyDescent="0.3">
      <c r="A89" s="307">
        <v>74</v>
      </c>
      <c r="B89" s="198" t="s">
        <v>244</v>
      </c>
      <c r="C89" s="212">
        <v>2</v>
      </c>
      <c r="D89" s="212">
        <v>1954</v>
      </c>
      <c r="E89" s="247" t="s">
        <v>234</v>
      </c>
      <c r="F89" s="262">
        <v>1</v>
      </c>
      <c r="G89" s="310"/>
    </row>
    <row r="90" spans="1:10" s="99" customFormat="1" ht="21" customHeight="1" x14ac:dyDescent="0.25">
      <c r="A90" s="307">
        <v>75</v>
      </c>
      <c r="B90" s="198" t="s">
        <v>245</v>
      </c>
      <c r="C90" s="212">
        <v>1</v>
      </c>
      <c r="D90" s="212">
        <v>1981</v>
      </c>
      <c r="E90" s="247" t="s">
        <v>234</v>
      </c>
      <c r="F90" s="262">
        <v>5</v>
      </c>
      <c r="G90" s="288"/>
    </row>
    <row r="91" spans="1:10" s="99" customFormat="1" ht="21" customHeight="1" x14ac:dyDescent="0.3">
      <c r="A91" s="307">
        <v>76</v>
      </c>
      <c r="B91" s="198" t="s">
        <v>246</v>
      </c>
      <c r="C91" s="212">
        <v>1</v>
      </c>
      <c r="D91" s="212">
        <v>1945</v>
      </c>
      <c r="E91" s="247" t="s">
        <v>234</v>
      </c>
      <c r="F91" s="262">
        <v>3</v>
      </c>
      <c r="G91" s="310"/>
    </row>
    <row r="92" spans="1:10" s="99" customFormat="1" ht="21" customHeight="1" x14ac:dyDescent="0.25">
      <c r="A92" s="307">
        <v>77</v>
      </c>
      <c r="B92" s="198" t="s">
        <v>247</v>
      </c>
      <c r="C92" s="212">
        <v>2</v>
      </c>
      <c r="D92" s="212">
        <v>1957</v>
      </c>
      <c r="E92" s="247" t="s">
        <v>234</v>
      </c>
      <c r="F92" s="262">
        <v>3</v>
      </c>
      <c r="G92" s="288"/>
    </row>
    <row r="93" spans="1:10" s="99" customFormat="1" ht="21" customHeight="1" x14ac:dyDescent="0.3">
      <c r="A93" s="307">
        <v>78</v>
      </c>
      <c r="B93" s="198" t="s">
        <v>248</v>
      </c>
      <c r="C93" s="212">
        <v>2</v>
      </c>
      <c r="D93" s="212">
        <v>1959</v>
      </c>
      <c r="E93" s="247" t="s">
        <v>234</v>
      </c>
      <c r="F93" s="262">
        <v>3</v>
      </c>
      <c r="G93" s="310"/>
    </row>
    <row r="94" spans="1:10" s="99" customFormat="1" ht="21" customHeight="1" x14ac:dyDescent="0.25">
      <c r="A94" s="307">
        <v>79</v>
      </c>
      <c r="B94" s="198" t="s">
        <v>249</v>
      </c>
      <c r="C94" s="212">
        <v>1</v>
      </c>
      <c r="D94" s="212">
        <v>1954</v>
      </c>
      <c r="E94" s="247" t="s">
        <v>234</v>
      </c>
      <c r="F94" s="262">
        <v>3</v>
      </c>
      <c r="G94" s="288"/>
    </row>
    <row r="95" spans="1:10" s="99" customFormat="1" ht="21" customHeight="1" x14ac:dyDescent="0.3">
      <c r="A95" s="307">
        <v>80</v>
      </c>
      <c r="B95" s="189" t="s">
        <v>250</v>
      </c>
      <c r="C95" s="212">
        <v>1</v>
      </c>
      <c r="D95" s="284">
        <v>1963</v>
      </c>
      <c r="E95" s="247" t="s">
        <v>234</v>
      </c>
      <c r="F95" s="262">
        <v>6</v>
      </c>
      <c r="G95" s="310"/>
    </row>
    <row r="96" spans="1:10" s="99" customFormat="1" ht="21" customHeight="1" x14ac:dyDescent="0.25">
      <c r="A96" s="307">
        <v>81</v>
      </c>
      <c r="B96" s="198" t="s">
        <v>252</v>
      </c>
      <c r="C96" s="212">
        <v>1</v>
      </c>
      <c r="D96" s="212">
        <v>1954</v>
      </c>
      <c r="E96" s="247" t="s">
        <v>251</v>
      </c>
      <c r="F96" s="262">
        <v>1</v>
      </c>
      <c r="G96" s="288"/>
    </row>
    <row r="97" spans="1:9" s="99" customFormat="1" ht="21" customHeight="1" x14ac:dyDescent="0.25">
      <c r="A97" s="307">
        <v>82</v>
      </c>
      <c r="B97" s="198" t="s">
        <v>403</v>
      </c>
      <c r="C97" s="212">
        <v>2</v>
      </c>
      <c r="D97" s="212">
        <v>1952</v>
      </c>
      <c r="E97" s="247" t="s">
        <v>251</v>
      </c>
      <c r="F97" s="262">
        <v>1</v>
      </c>
      <c r="G97" s="311"/>
    </row>
    <row r="98" spans="1:9" s="99" customFormat="1" ht="21" customHeight="1" x14ac:dyDescent="0.3">
      <c r="A98" s="307">
        <v>83</v>
      </c>
      <c r="B98" s="198" t="s">
        <v>253</v>
      </c>
      <c r="C98" s="212">
        <v>1</v>
      </c>
      <c r="D98" s="212">
        <v>1951</v>
      </c>
      <c r="E98" s="247" t="s">
        <v>254</v>
      </c>
      <c r="F98" s="262">
        <v>5</v>
      </c>
      <c r="G98" s="310"/>
    </row>
    <row r="99" spans="1:9" s="99" customFormat="1" ht="21.75" customHeight="1" x14ac:dyDescent="0.25">
      <c r="A99" s="307">
        <v>84</v>
      </c>
      <c r="B99" s="198" t="s">
        <v>255</v>
      </c>
      <c r="C99" s="212">
        <v>2</v>
      </c>
      <c r="D99" s="212">
        <v>1954</v>
      </c>
      <c r="E99" s="247" t="s">
        <v>254</v>
      </c>
      <c r="F99" s="262">
        <v>1</v>
      </c>
      <c r="G99" s="288"/>
    </row>
    <row r="100" spans="1:9" ht="24" customHeight="1" x14ac:dyDescent="0.3">
      <c r="A100" s="307">
        <v>85</v>
      </c>
      <c r="B100" s="198" t="s">
        <v>256</v>
      </c>
      <c r="C100" s="212">
        <v>2</v>
      </c>
      <c r="D100" s="212">
        <v>1953</v>
      </c>
      <c r="E100" s="247" t="s">
        <v>254</v>
      </c>
      <c r="F100" s="262">
        <v>2</v>
      </c>
      <c r="G100" s="310"/>
    </row>
    <row r="101" spans="1:9" ht="23.25" customHeight="1" x14ac:dyDescent="0.25">
      <c r="A101" s="307">
        <v>86</v>
      </c>
      <c r="B101" s="198" t="s">
        <v>257</v>
      </c>
      <c r="C101" s="212">
        <v>2</v>
      </c>
      <c r="D101" s="212">
        <v>1986</v>
      </c>
      <c r="E101" s="247" t="s">
        <v>254</v>
      </c>
      <c r="F101" s="262">
        <v>5</v>
      </c>
      <c r="G101" s="288"/>
    </row>
    <row r="102" spans="1:9" ht="23.25" customHeight="1" x14ac:dyDescent="0.3">
      <c r="A102" s="307">
        <v>87</v>
      </c>
      <c r="B102" s="198" t="s">
        <v>258</v>
      </c>
      <c r="C102" s="212">
        <v>2</v>
      </c>
      <c r="D102" s="212">
        <v>1970</v>
      </c>
      <c r="E102" s="247" t="s">
        <v>254</v>
      </c>
      <c r="F102" s="262">
        <v>5</v>
      </c>
      <c r="G102" s="310"/>
    </row>
    <row r="103" spans="1:9" ht="23.25" customHeight="1" x14ac:dyDescent="0.25">
      <c r="A103" s="307">
        <v>88</v>
      </c>
      <c r="B103" s="198" t="s">
        <v>259</v>
      </c>
      <c r="C103" s="212">
        <v>1</v>
      </c>
      <c r="D103" s="212">
        <v>1959</v>
      </c>
      <c r="E103" s="247" t="s">
        <v>254</v>
      </c>
      <c r="F103" s="262">
        <v>1</v>
      </c>
      <c r="G103" s="288"/>
    </row>
    <row r="104" spans="1:9" ht="23.25" customHeight="1" x14ac:dyDescent="0.3">
      <c r="A104" s="307">
        <v>89</v>
      </c>
      <c r="B104" s="198" t="s">
        <v>260</v>
      </c>
      <c r="C104" s="212">
        <v>2</v>
      </c>
      <c r="D104" s="212">
        <v>1953</v>
      </c>
      <c r="E104" s="247" t="s">
        <v>254</v>
      </c>
      <c r="F104" s="262">
        <v>5</v>
      </c>
      <c r="G104" s="310"/>
    </row>
    <row r="105" spans="1:9" ht="23.25" customHeight="1" x14ac:dyDescent="0.25">
      <c r="A105" s="307">
        <v>90</v>
      </c>
      <c r="B105" s="210" t="s">
        <v>396</v>
      </c>
      <c r="C105" s="212">
        <v>2</v>
      </c>
      <c r="D105" s="212">
        <v>1947</v>
      </c>
      <c r="E105" s="247" t="s">
        <v>261</v>
      </c>
      <c r="F105" s="308">
        <v>2</v>
      </c>
      <c r="G105" s="288"/>
    </row>
    <row r="106" spans="1:9" ht="23.25" customHeight="1" x14ac:dyDescent="0.3">
      <c r="A106" s="307">
        <v>91</v>
      </c>
      <c r="B106" s="198" t="s">
        <v>262</v>
      </c>
      <c r="C106" s="212">
        <v>1</v>
      </c>
      <c r="D106" s="212">
        <v>1977</v>
      </c>
      <c r="E106" s="247" t="s">
        <v>145</v>
      </c>
      <c r="F106" s="262">
        <v>4</v>
      </c>
      <c r="G106" s="310"/>
      <c r="I106" s="273">
        <v>49</v>
      </c>
    </row>
    <row r="107" spans="1:9" ht="23.25" customHeight="1" x14ac:dyDescent="0.25">
      <c r="A107" s="307">
        <v>92</v>
      </c>
      <c r="B107" s="198" t="s">
        <v>263</v>
      </c>
      <c r="C107" s="212">
        <v>1</v>
      </c>
      <c r="D107" s="212">
        <v>1963</v>
      </c>
      <c r="E107" s="247" t="s">
        <v>145</v>
      </c>
      <c r="F107" s="262">
        <v>2</v>
      </c>
      <c r="G107" s="288"/>
      <c r="I107" s="273">
        <v>3</v>
      </c>
    </row>
    <row r="108" spans="1:9" ht="23.25" customHeight="1" x14ac:dyDescent="0.3">
      <c r="A108" s="307">
        <v>93</v>
      </c>
      <c r="B108" s="198" t="s">
        <v>264</v>
      </c>
      <c r="C108" s="212">
        <v>1</v>
      </c>
      <c r="D108" s="212">
        <v>1938</v>
      </c>
      <c r="E108" s="247" t="s">
        <v>145</v>
      </c>
      <c r="F108" s="262">
        <v>1</v>
      </c>
      <c r="G108" s="310"/>
      <c r="I108" s="273">
        <v>9</v>
      </c>
    </row>
    <row r="109" spans="1:9" ht="23.25" customHeight="1" x14ac:dyDescent="0.25">
      <c r="A109" s="307">
        <v>94</v>
      </c>
      <c r="B109" s="198" t="s">
        <v>265</v>
      </c>
      <c r="C109" s="212">
        <v>1</v>
      </c>
      <c r="D109" s="212">
        <v>1952</v>
      </c>
      <c r="E109" s="247" t="s">
        <v>145</v>
      </c>
      <c r="F109" s="262">
        <v>2</v>
      </c>
      <c r="G109" s="288"/>
    </row>
    <row r="110" spans="1:9" ht="23.25" customHeight="1" x14ac:dyDescent="0.3">
      <c r="A110" s="307">
        <v>95</v>
      </c>
      <c r="B110" s="198" t="s">
        <v>266</v>
      </c>
      <c r="C110" s="212">
        <v>1</v>
      </c>
      <c r="D110" s="212">
        <v>1969</v>
      </c>
      <c r="E110" s="247" t="s">
        <v>145</v>
      </c>
      <c r="F110" s="262">
        <v>2</v>
      </c>
      <c r="G110" s="310"/>
    </row>
    <row r="111" spans="1:9" ht="23.25" customHeight="1" x14ac:dyDescent="0.25">
      <c r="A111" s="307">
        <v>96</v>
      </c>
      <c r="B111" s="198" t="s">
        <v>267</v>
      </c>
      <c r="C111" s="212">
        <v>1</v>
      </c>
      <c r="D111" s="212">
        <v>1988</v>
      </c>
      <c r="E111" s="247" t="s">
        <v>145</v>
      </c>
      <c r="F111" s="262">
        <v>5</v>
      </c>
      <c r="G111" s="288"/>
    </row>
    <row r="112" spans="1:9" ht="23.25" customHeight="1" x14ac:dyDescent="0.3">
      <c r="A112" s="307">
        <v>97</v>
      </c>
      <c r="B112" s="198" t="s">
        <v>268</v>
      </c>
      <c r="C112" s="212">
        <v>1</v>
      </c>
      <c r="D112" s="212">
        <v>1962</v>
      </c>
      <c r="E112" s="247" t="s">
        <v>145</v>
      </c>
      <c r="F112" s="262">
        <v>2</v>
      </c>
      <c r="G112" s="310"/>
    </row>
    <row r="113" spans="1:7" ht="23.25" customHeight="1" x14ac:dyDescent="0.25">
      <c r="A113" s="307">
        <v>98</v>
      </c>
      <c r="B113" s="198" t="s">
        <v>269</v>
      </c>
      <c r="C113" s="212">
        <v>2</v>
      </c>
      <c r="D113" s="212">
        <v>1948</v>
      </c>
      <c r="E113" s="247" t="s">
        <v>145</v>
      </c>
      <c r="F113" s="262">
        <v>2</v>
      </c>
      <c r="G113" s="288"/>
    </row>
    <row r="114" spans="1:7" ht="23.25" customHeight="1" x14ac:dyDescent="0.3">
      <c r="A114" s="307">
        <v>99</v>
      </c>
      <c r="B114" s="201" t="s">
        <v>270</v>
      </c>
      <c r="C114" s="212">
        <v>2</v>
      </c>
      <c r="D114" s="199">
        <v>1954</v>
      </c>
      <c r="E114" s="212" t="s">
        <v>145</v>
      </c>
      <c r="F114" s="303">
        <v>2</v>
      </c>
      <c r="G114" s="310"/>
    </row>
    <row r="115" spans="1:7" ht="23.25" customHeight="1" x14ac:dyDescent="0.25">
      <c r="A115" s="307">
        <v>100</v>
      </c>
      <c r="B115" s="198" t="s">
        <v>271</v>
      </c>
      <c r="C115" s="212">
        <v>2</v>
      </c>
      <c r="D115" s="199">
        <v>1938</v>
      </c>
      <c r="E115" s="247" t="s">
        <v>145</v>
      </c>
      <c r="F115" s="262">
        <v>1</v>
      </c>
      <c r="G115" s="288"/>
    </row>
    <row r="116" spans="1:7" ht="23.25" customHeight="1" x14ac:dyDescent="0.3">
      <c r="A116" s="307">
        <v>101</v>
      </c>
      <c r="B116" s="198" t="s">
        <v>272</v>
      </c>
      <c r="C116" s="212">
        <v>2</v>
      </c>
      <c r="D116" s="199">
        <v>1959</v>
      </c>
      <c r="E116" s="247" t="s">
        <v>145</v>
      </c>
      <c r="F116" s="262">
        <v>1</v>
      </c>
      <c r="G116" s="310"/>
    </row>
    <row r="117" spans="1:7" ht="23.25" customHeight="1" x14ac:dyDescent="0.25">
      <c r="A117" s="307">
        <v>102</v>
      </c>
      <c r="B117" s="198" t="s">
        <v>273</v>
      </c>
      <c r="C117" s="212">
        <v>2</v>
      </c>
      <c r="D117" s="199">
        <v>1950</v>
      </c>
      <c r="E117" s="247" t="s">
        <v>145</v>
      </c>
      <c r="F117" s="262">
        <v>2</v>
      </c>
      <c r="G117" s="288"/>
    </row>
    <row r="118" spans="1:7" ht="23.25" customHeight="1" x14ac:dyDescent="0.3">
      <c r="A118" s="307">
        <v>103</v>
      </c>
      <c r="B118" s="198" t="s">
        <v>274</v>
      </c>
      <c r="C118" s="212">
        <v>1</v>
      </c>
      <c r="D118" s="199">
        <v>1964</v>
      </c>
      <c r="E118" s="247" t="s">
        <v>145</v>
      </c>
      <c r="F118" s="262">
        <v>1</v>
      </c>
      <c r="G118" s="310"/>
    </row>
    <row r="119" spans="1:7" ht="23.25" customHeight="1" x14ac:dyDescent="0.25">
      <c r="A119" s="307">
        <v>104</v>
      </c>
      <c r="B119" s="198" t="s">
        <v>275</v>
      </c>
      <c r="C119" s="212">
        <v>1</v>
      </c>
      <c r="D119" s="199">
        <v>1986</v>
      </c>
      <c r="E119" s="247" t="s">
        <v>145</v>
      </c>
      <c r="F119" s="262">
        <v>4</v>
      </c>
      <c r="G119" s="288"/>
    </row>
    <row r="120" spans="1:7" ht="23.25" customHeight="1" x14ac:dyDescent="0.3">
      <c r="A120" s="307">
        <v>105</v>
      </c>
      <c r="B120" s="198" t="s">
        <v>276</v>
      </c>
      <c r="C120" s="212">
        <v>1</v>
      </c>
      <c r="D120" s="212">
        <v>1961</v>
      </c>
      <c r="E120" s="247" t="s">
        <v>277</v>
      </c>
      <c r="F120" s="262">
        <v>1</v>
      </c>
      <c r="G120" s="310"/>
    </row>
    <row r="121" spans="1:7" ht="23.25" customHeight="1" x14ac:dyDescent="0.25">
      <c r="A121" s="307">
        <v>106</v>
      </c>
      <c r="B121" s="198" t="s">
        <v>278</v>
      </c>
      <c r="C121" s="212">
        <v>2</v>
      </c>
      <c r="D121" s="212">
        <v>1965</v>
      </c>
      <c r="E121" s="247" t="s">
        <v>277</v>
      </c>
      <c r="F121" s="262">
        <v>2</v>
      </c>
      <c r="G121" s="288"/>
    </row>
    <row r="122" spans="1:7" ht="23.25" customHeight="1" x14ac:dyDescent="0.3">
      <c r="A122" s="307">
        <v>107</v>
      </c>
      <c r="B122" s="198" t="s">
        <v>279</v>
      </c>
      <c r="C122" s="212">
        <v>2</v>
      </c>
      <c r="D122" s="212">
        <v>1939</v>
      </c>
      <c r="E122" s="247" t="s">
        <v>277</v>
      </c>
      <c r="F122" s="262">
        <v>1</v>
      </c>
      <c r="G122" s="310"/>
    </row>
    <row r="123" spans="1:7" ht="23.25" customHeight="1" x14ac:dyDescent="0.25">
      <c r="A123" s="307">
        <v>108</v>
      </c>
      <c r="B123" s="198" t="s">
        <v>280</v>
      </c>
      <c r="C123" s="212">
        <v>2</v>
      </c>
      <c r="D123" s="284">
        <v>1943</v>
      </c>
      <c r="E123" s="247" t="s">
        <v>277</v>
      </c>
      <c r="F123" s="262">
        <v>2</v>
      </c>
      <c r="G123" s="288"/>
    </row>
    <row r="124" spans="1:7" ht="23.25" customHeight="1" x14ac:dyDescent="0.3">
      <c r="A124" s="307">
        <v>109</v>
      </c>
      <c r="B124" s="198" t="s">
        <v>402</v>
      </c>
      <c r="C124" s="212">
        <v>1</v>
      </c>
      <c r="D124" s="284">
        <v>1976</v>
      </c>
      <c r="E124" s="247" t="s">
        <v>277</v>
      </c>
      <c r="F124" s="262">
        <v>4</v>
      </c>
      <c r="G124" s="310"/>
    </row>
    <row r="125" spans="1:7" ht="23.25" customHeight="1" x14ac:dyDescent="0.3">
      <c r="A125" s="307">
        <v>110</v>
      </c>
      <c r="B125" s="198" t="s">
        <v>281</v>
      </c>
      <c r="C125" s="212">
        <v>2</v>
      </c>
      <c r="D125" s="284">
        <v>1958</v>
      </c>
      <c r="E125" s="247" t="s">
        <v>277</v>
      </c>
      <c r="F125" s="312">
        <v>1</v>
      </c>
      <c r="G125" s="310"/>
    </row>
    <row r="126" spans="1:7" ht="23.25" customHeight="1" x14ac:dyDescent="0.25">
      <c r="A126" s="237" t="s">
        <v>381</v>
      </c>
      <c r="B126" s="238"/>
      <c r="C126" s="232"/>
      <c r="D126" s="232"/>
      <c r="E126" s="233"/>
      <c r="F126" s="234">
        <f>SUM(F127:F170)</f>
        <v>112</v>
      </c>
      <c r="G126" s="313"/>
    </row>
    <row r="127" spans="1:7" ht="23.25" customHeight="1" x14ac:dyDescent="0.25">
      <c r="A127" s="209">
        <v>111</v>
      </c>
      <c r="B127" s="210" t="s">
        <v>282</v>
      </c>
      <c r="C127" s="211">
        <v>1</v>
      </c>
      <c r="D127" s="212">
        <v>1972</v>
      </c>
      <c r="E127" s="213" t="s">
        <v>283</v>
      </c>
      <c r="F127" s="212">
        <v>4</v>
      </c>
      <c r="G127" s="288"/>
    </row>
    <row r="128" spans="1:7" ht="23.25" customHeight="1" x14ac:dyDescent="0.25">
      <c r="A128" s="209">
        <v>112</v>
      </c>
      <c r="B128" s="219" t="s">
        <v>319</v>
      </c>
      <c r="C128" s="212">
        <v>2</v>
      </c>
      <c r="D128" s="212">
        <v>1952</v>
      </c>
      <c r="E128" s="213" t="s">
        <v>283</v>
      </c>
      <c r="F128" s="199">
        <v>1</v>
      </c>
      <c r="G128" s="223"/>
    </row>
    <row r="129" spans="1:7" ht="23.25" customHeight="1" x14ac:dyDescent="0.25">
      <c r="A129" s="209">
        <v>113</v>
      </c>
      <c r="B129" s="219" t="s">
        <v>284</v>
      </c>
      <c r="C129" s="199">
        <v>1</v>
      </c>
      <c r="D129" s="212">
        <v>1964</v>
      </c>
      <c r="E129" s="216" t="s">
        <v>283</v>
      </c>
      <c r="F129" s="199">
        <v>2</v>
      </c>
      <c r="G129" s="223"/>
    </row>
    <row r="130" spans="1:7" ht="23.25" customHeight="1" x14ac:dyDescent="0.25">
      <c r="A130" s="209">
        <v>114</v>
      </c>
      <c r="B130" s="219" t="s">
        <v>285</v>
      </c>
      <c r="C130" s="199">
        <v>1</v>
      </c>
      <c r="D130" s="212">
        <v>1959</v>
      </c>
      <c r="E130" s="216" t="s">
        <v>283</v>
      </c>
      <c r="F130" s="199">
        <v>2</v>
      </c>
      <c r="G130" s="223"/>
    </row>
    <row r="131" spans="1:7" ht="23.25" customHeight="1" x14ac:dyDescent="0.25">
      <c r="A131" s="209">
        <v>115</v>
      </c>
      <c r="B131" s="219" t="s">
        <v>286</v>
      </c>
      <c r="C131" s="212">
        <v>2</v>
      </c>
      <c r="D131" s="212">
        <v>1968</v>
      </c>
      <c r="E131" s="216" t="s">
        <v>283</v>
      </c>
      <c r="F131" s="199">
        <v>4</v>
      </c>
      <c r="G131" s="223"/>
    </row>
    <row r="132" spans="1:7" ht="23.25" customHeight="1" x14ac:dyDescent="0.25">
      <c r="A132" s="209">
        <v>116</v>
      </c>
      <c r="B132" s="219" t="s">
        <v>287</v>
      </c>
      <c r="C132" s="199">
        <v>1</v>
      </c>
      <c r="D132" s="212">
        <v>1983</v>
      </c>
      <c r="E132" s="216" t="s">
        <v>283</v>
      </c>
      <c r="F132" s="199">
        <v>6</v>
      </c>
      <c r="G132" s="223"/>
    </row>
    <row r="133" spans="1:7" ht="23.25" customHeight="1" x14ac:dyDescent="0.25">
      <c r="A133" s="209">
        <v>117</v>
      </c>
      <c r="B133" s="215" t="s">
        <v>288</v>
      </c>
      <c r="C133" s="199">
        <v>1</v>
      </c>
      <c r="D133" s="212">
        <v>1953</v>
      </c>
      <c r="E133" s="216" t="s">
        <v>283</v>
      </c>
      <c r="F133" s="199">
        <v>3</v>
      </c>
      <c r="G133" s="223"/>
    </row>
    <row r="134" spans="1:7" ht="23.25" customHeight="1" x14ac:dyDescent="0.25">
      <c r="A134" s="209">
        <v>118</v>
      </c>
      <c r="B134" s="218" t="s">
        <v>289</v>
      </c>
      <c r="C134" s="199">
        <v>2</v>
      </c>
      <c r="D134" s="212">
        <v>1963</v>
      </c>
      <c r="E134" s="216" t="s">
        <v>283</v>
      </c>
      <c r="F134" s="199">
        <v>1</v>
      </c>
      <c r="G134" s="223"/>
    </row>
    <row r="135" spans="1:7" ht="23.25" customHeight="1" x14ac:dyDescent="0.25">
      <c r="A135" s="209">
        <v>119</v>
      </c>
      <c r="B135" s="219" t="s">
        <v>290</v>
      </c>
      <c r="C135" s="212">
        <v>2</v>
      </c>
      <c r="D135" s="212">
        <v>1952</v>
      </c>
      <c r="E135" s="216" t="s">
        <v>291</v>
      </c>
      <c r="F135" s="199">
        <v>1</v>
      </c>
      <c r="G135" s="223"/>
    </row>
    <row r="136" spans="1:7" ht="23.25" customHeight="1" x14ac:dyDescent="0.25">
      <c r="A136" s="209">
        <v>120</v>
      </c>
      <c r="B136" s="219" t="s">
        <v>292</v>
      </c>
      <c r="C136" s="199">
        <v>1</v>
      </c>
      <c r="D136" s="212">
        <v>1976</v>
      </c>
      <c r="E136" s="216" t="s">
        <v>291</v>
      </c>
      <c r="F136" s="199">
        <v>8</v>
      </c>
      <c r="G136" s="223"/>
    </row>
    <row r="137" spans="1:7" ht="23.25" customHeight="1" x14ac:dyDescent="0.25">
      <c r="A137" s="209">
        <v>121</v>
      </c>
      <c r="B137" s="219" t="s">
        <v>293</v>
      </c>
      <c r="C137" s="199">
        <v>1</v>
      </c>
      <c r="D137" s="212">
        <v>1949</v>
      </c>
      <c r="E137" s="216" t="s">
        <v>291</v>
      </c>
      <c r="F137" s="199">
        <v>6</v>
      </c>
      <c r="G137" s="223"/>
    </row>
    <row r="138" spans="1:7" ht="23.25" customHeight="1" x14ac:dyDescent="0.25">
      <c r="A138" s="209">
        <v>122</v>
      </c>
      <c r="B138" s="215" t="s">
        <v>294</v>
      </c>
      <c r="C138" s="212">
        <v>2</v>
      </c>
      <c r="D138" s="212">
        <v>1959</v>
      </c>
      <c r="E138" s="216" t="s">
        <v>291</v>
      </c>
      <c r="F138" s="199">
        <v>1</v>
      </c>
      <c r="G138" s="223"/>
    </row>
    <row r="139" spans="1:7" ht="23.25" customHeight="1" x14ac:dyDescent="0.25">
      <c r="A139" s="209">
        <v>123</v>
      </c>
      <c r="B139" s="189" t="s">
        <v>295</v>
      </c>
      <c r="C139" s="302">
        <v>2</v>
      </c>
      <c r="D139" s="302">
        <v>1953</v>
      </c>
      <c r="E139" s="216" t="s">
        <v>296</v>
      </c>
      <c r="F139" s="188">
        <v>1</v>
      </c>
      <c r="G139" s="223"/>
    </row>
    <row r="140" spans="1:7" ht="23.25" customHeight="1" x14ac:dyDescent="0.25">
      <c r="A140" s="209">
        <v>124</v>
      </c>
      <c r="B140" s="198" t="s">
        <v>297</v>
      </c>
      <c r="C140" s="212">
        <v>2</v>
      </c>
      <c r="D140" s="212">
        <v>1944</v>
      </c>
      <c r="E140" s="216" t="s">
        <v>296</v>
      </c>
      <c r="F140" s="199">
        <v>3</v>
      </c>
      <c r="G140" s="223"/>
    </row>
    <row r="141" spans="1:7" ht="23.25" customHeight="1" x14ac:dyDescent="0.25">
      <c r="A141" s="209">
        <v>125</v>
      </c>
      <c r="B141" s="219" t="s">
        <v>298</v>
      </c>
      <c r="C141" s="212">
        <v>2</v>
      </c>
      <c r="D141" s="220">
        <v>1949</v>
      </c>
      <c r="E141" s="216" t="s">
        <v>296</v>
      </c>
      <c r="F141" s="199">
        <v>3</v>
      </c>
      <c r="G141" s="223"/>
    </row>
    <row r="142" spans="1:7" ht="23.25" customHeight="1" x14ac:dyDescent="0.25">
      <c r="A142" s="209">
        <v>126</v>
      </c>
      <c r="B142" s="219" t="s">
        <v>383</v>
      </c>
      <c r="C142" s="212">
        <v>2</v>
      </c>
      <c r="D142" s="220">
        <v>1966</v>
      </c>
      <c r="E142" s="216" t="s">
        <v>296</v>
      </c>
      <c r="F142" s="199">
        <v>2</v>
      </c>
      <c r="G142" s="223"/>
    </row>
    <row r="143" spans="1:7" ht="23.25" customHeight="1" x14ac:dyDescent="0.25">
      <c r="A143" s="209">
        <v>127</v>
      </c>
      <c r="B143" s="219" t="s">
        <v>384</v>
      </c>
      <c r="C143" s="199">
        <v>2</v>
      </c>
      <c r="D143" s="220">
        <v>1984</v>
      </c>
      <c r="E143" s="216" t="s">
        <v>296</v>
      </c>
      <c r="F143" s="199">
        <v>4</v>
      </c>
      <c r="G143" s="223"/>
    </row>
    <row r="144" spans="1:7" ht="23.25" customHeight="1" x14ac:dyDescent="0.25">
      <c r="A144" s="209">
        <v>128</v>
      </c>
      <c r="B144" s="189" t="s">
        <v>299</v>
      </c>
      <c r="C144" s="199">
        <v>1</v>
      </c>
      <c r="D144" s="302">
        <v>1967</v>
      </c>
      <c r="E144" s="216" t="s">
        <v>296</v>
      </c>
      <c r="F144" s="199">
        <v>2</v>
      </c>
      <c r="G144" s="223"/>
    </row>
    <row r="145" spans="1:7" ht="23.25" customHeight="1" x14ac:dyDescent="0.25">
      <c r="A145" s="209">
        <v>129</v>
      </c>
      <c r="B145" s="189" t="s">
        <v>300</v>
      </c>
      <c r="C145" s="302">
        <v>1</v>
      </c>
      <c r="D145" s="302">
        <v>1980</v>
      </c>
      <c r="E145" s="216" t="s">
        <v>296</v>
      </c>
      <c r="F145" s="199">
        <v>1</v>
      </c>
      <c r="G145" s="223"/>
    </row>
    <row r="146" spans="1:7" ht="23.25" customHeight="1" x14ac:dyDescent="0.25">
      <c r="A146" s="209">
        <v>130</v>
      </c>
      <c r="B146" s="221" t="s">
        <v>301</v>
      </c>
      <c r="C146" s="101">
        <v>2</v>
      </c>
      <c r="D146" s="211">
        <v>1958</v>
      </c>
      <c r="E146" s="216" t="s">
        <v>296</v>
      </c>
      <c r="F146" s="199">
        <v>1</v>
      </c>
      <c r="G146" s="223"/>
    </row>
    <row r="147" spans="1:7" ht="23.25" customHeight="1" x14ac:dyDescent="0.25">
      <c r="A147" s="209">
        <v>131</v>
      </c>
      <c r="B147" s="189" t="s">
        <v>302</v>
      </c>
      <c r="C147" s="188">
        <v>2</v>
      </c>
      <c r="D147" s="302">
        <v>1960</v>
      </c>
      <c r="E147" s="216" t="s">
        <v>296</v>
      </c>
      <c r="F147" s="199">
        <v>3</v>
      </c>
      <c r="G147" s="223"/>
    </row>
    <row r="148" spans="1:7" ht="23.25" customHeight="1" x14ac:dyDescent="0.25">
      <c r="A148" s="209">
        <v>132</v>
      </c>
      <c r="B148" s="189" t="s">
        <v>303</v>
      </c>
      <c r="C148" s="302">
        <v>2</v>
      </c>
      <c r="D148" s="302">
        <v>1938</v>
      </c>
      <c r="E148" s="222" t="s">
        <v>305</v>
      </c>
      <c r="F148" s="188">
        <v>2</v>
      </c>
      <c r="G148" s="223"/>
    </row>
    <row r="149" spans="1:7" ht="23.25" customHeight="1" x14ac:dyDescent="0.25">
      <c r="A149" s="209">
        <v>133</v>
      </c>
      <c r="B149" s="198" t="s">
        <v>304</v>
      </c>
      <c r="C149" s="212">
        <v>2</v>
      </c>
      <c r="D149" s="212">
        <v>1949</v>
      </c>
      <c r="E149" s="216" t="s">
        <v>305</v>
      </c>
      <c r="F149" s="199">
        <v>2</v>
      </c>
      <c r="G149" s="223"/>
    </row>
    <row r="150" spans="1:7" ht="23.25" customHeight="1" x14ac:dyDescent="0.25">
      <c r="A150" s="209">
        <v>134</v>
      </c>
      <c r="B150" s="198" t="s">
        <v>306</v>
      </c>
      <c r="C150" s="199">
        <v>2</v>
      </c>
      <c r="D150" s="212">
        <v>1964</v>
      </c>
      <c r="E150" s="216" t="s">
        <v>305</v>
      </c>
      <c r="F150" s="199">
        <v>2</v>
      </c>
      <c r="G150" s="223"/>
    </row>
    <row r="151" spans="1:7" ht="23.25" customHeight="1" x14ac:dyDescent="0.25">
      <c r="A151" s="209">
        <v>135</v>
      </c>
      <c r="B151" s="198" t="s">
        <v>307</v>
      </c>
      <c r="C151" s="199">
        <v>1</v>
      </c>
      <c r="D151" s="212">
        <v>1935</v>
      </c>
      <c r="E151" s="216" t="s">
        <v>305</v>
      </c>
      <c r="F151" s="199">
        <v>3</v>
      </c>
      <c r="G151" s="223"/>
    </row>
    <row r="152" spans="1:7" ht="23.25" customHeight="1" x14ac:dyDescent="0.25">
      <c r="A152" s="209">
        <v>136</v>
      </c>
      <c r="B152" s="198" t="s">
        <v>308</v>
      </c>
      <c r="C152" s="212">
        <v>2</v>
      </c>
      <c r="D152" s="212">
        <v>1961</v>
      </c>
      <c r="E152" s="216" t="s">
        <v>305</v>
      </c>
      <c r="F152" s="199">
        <v>3</v>
      </c>
      <c r="G152" s="223"/>
    </row>
    <row r="153" spans="1:7" ht="23.25" customHeight="1" x14ac:dyDescent="0.25">
      <c r="A153" s="209">
        <v>137</v>
      </c>
      <c r="B153" s="198" t="s">
        <v>309</v>
      </c>
      <c r="C153" s="212">
        <v>2</v>
      </c>
      <c r="D153" s="212">
        <v>1942</v>
      </c>
      <c r="E153" s="216" t="s">
        <v>305</v>
      </c>
      <c r="F153" s="199">
        <v>3</v>
      </c>
      <c r="G153" s="223"/>
    </row>
    <row r="154" spans="1:7" ht="23.25" customHeight="1" x14ac:dyDescent="0.25">
      <c r="A154" s="209">
        <v>138</v>
      </c>
      <c r="B154" s="198" t="s">
        <v>310</v>
      </c>
      <c r="C154" s="212">
        <v>2</v>
      </c>
      <c r="D154" s="212">
        <v>1965</v>
      </c>
      <c r="E154" s="216" t="s">
        <v>305</v>
      </c>
      <c r="F154" s="199">
        <v>3</v>
      </c>
      <c r="G154" s="223"/>
    </row>
    <row r="155" spans="1:7" ht="23.25" customHeight="1" x14ac:dyDescent="0.25">
      <c r="A155" s="209">
        <v>139</v>
      </c>
      <c r="B155" s="198" t="s">
        <v>311</v>
      </c>
      <c r="C155" s="212">
        <v>2</v>
      </c>
      <c r="D155" s="212">
        <v>1950</v>
      </c>
      <c r="E155" s="216" t="s">
        <v>305</v>
      </c>
      <c r="F155" s="199">
        <v>1</v>
      </c>
      <c r="G155" s="223"/>
    </row>
    <row r="156" spans="1:7" ht="23.25" customHeight="1" x14ac:dyDescent="0.25">
      <c r="A156" s="209">
        <v>140</v>
      </c>
      <c r="B156" s="217" t="s">
        <v>312</v>
      </c>
      <c r="C156" s="212">
        <v>2</v>
      </c>
      <c r="D156" s="212">
        <v>1967</v>
      </c>
      <c r="E156" s="216" t="s">
        <v>305</v>
      </c>
      <c r="F156" s="199">
        <v>4</v>
      </c>
      <c r="G156" s="223"/>
    </row>
    <row r="157" spans="1:7" ht="23.25" customHeight="1" x14ac:dyDescent="0.25">
      <c r="A157" s="209">
        <v>141</v>
      </c>
      <c r="B157" s="223" t="s">
        <v>313</v>
      </c>
      <c r="C157" s="199">
        <v>1</v>
      </c>
      <c r="D157" s="212">
        <v>1950</v>
      </c>
      <c r="E157" s="216" t="s">
        <v>305</v>
      </c>
      <c r="F157" s="199">
        <v>4</v>
      </c>
      <c r="G157" s="223"/>
    </row>
    <row r="158" spans="1:7" ht="23.25" customHeight="1" x14ac:dyDescent="0.25">
      <c r="A158" s="209">
        <v>142</v>
      </c>
      <c r="B158" s="223" t="s">
        <v>314</v>
      </c>
      <c r="C158" s="199">
        <v>2</v>
      </c>
      <c r="D158" s="199">
        <v>1956</v>
      </c>
      <c r="E158" s="216" t="s">
        <v>305</v>
      </c>
      <c r="F158" s="199">
        <v>3</v>
      </c>
      <c r="G158" s="223"/>
    </row>
    <row r="159" spans="1:7" ht="23.25" customHeight="1" x14ac:dyDescent="0.25">
      <c r="A159" s="209">
        <v>143</v>
      </c>
      <c r="B159" s="201" t="s">
        <v>382</v>
      </c>
      <c r="C159" s="199">
        <v>2</v>
      </c>
      <c r="D159" s="199">
        <v>1979</v>
      </c>
      <c r="E159" s="216" t="s">
        <v>305</v>
      </c>
      <c r="F159" s="199">
        <v>5</v>
      </c>
      <c r="G159" s="223"/>
    </row>
    <row r="160" spans="1:7" ht="23.25" customHeight="1" x14ac:dyDescent="0.25">
      <c r="A160" s="209">
        <v>144</v>
      </c>
      <c r="B160" s="224" t="s">
        <v>377</v>
      </c>
      <c r="C160" s="199">
        <v>1</v>
      </c>
      <c r="D160" s="199">
        <v>1968</v>
      </c>
      <c r="E160" s="216" t="s">
        <v>305</v>
      </c>
      <c r="F160" s="199">
        <v>1</v>
      </c>
      <c r="G160" s="223"/>
    </row>
    <row r="161" spans="1:7" ht="23.25" customHeight="1" x14ac:dyDescent="0.25">
      <c r="A161" s="209">
        <v>145</v>
      </c>
      <c r="B161" s="219" t="s">
        <v>315</v>
      </c>
      <c r="C161" s="212">
        <v>2</v>
      </c>
      <c r="D161" s="212">
        <v>1965</v>
      </c>
      <c r="E161" s="216" t="s">
        <v>316</v>
      </c>
      <c r="F161" s="199">
        <v>1</v>
      </c>
      <c r="G161" s="223"/>
    </row>
    <row r="162" spans="1:7" ht="23.25" customHeight="1" x14ac:dyDescent="0.25">
      <c r="A162" s="209">
        <v>146</v>
      </c>
      <c r="B162" s="219" t="s">
        <v>317</v>
      </c>
      <c r="C162" s="199">
        <v>2</v>
      </c>
      <c r="D162" s="212">
        <v>1959</v>
      </c>
      <c r="E162" s="216" t="s">
        <v>316</v>
      </c>
      <c r="F162" s="199">
        <v>3</v>
      </c>
      <c r="G162" s="223"/>
    </row>
    <row r="163" spans="1:7" ht="23.25" customHeight="1" x14ac:dyDescent="0.25">
      <c r="A163" s="209">
        <v>147</v>
      </c>
      <c r="B163" s="219" t="s">
        <v>250</v>
      </c>
      <c r="C163" s="199">
        <v>1</v>
      </c>
      <c r="D163" s="212">
        <v>1963</v>
      </c>
      <c r="E163" s="216" t="s">
        <v>316</v>
      </c>
      <c r="F163" s="199">
        <v>2</v>
      </c>
      <c r="G163" s="223"/>
    </row>
    <row r="164" spans="1:7" ht="23.25" customHeight="1" x14ac:dyDescent="0.25">
      <c r="A164" s="209">
        <v>148</v>
      </c>
      <c r="B164" s="219" t="s">
        <v>318</v>
      </c>
      <c r="C164" s="199">
        <v>1</v>
      </c>
      <c r="D164" s="212">
        <v>1955</v>
      </c>
      <c r="E164" s="216" t="s">
        <v>316</v>
      </c>
      <c r="F164" s="199">
        <v>3</v>
      </c>
      <c r="G164" s="223"/>
    </row>
    <row r="165" spans="1:7" ht="23.25" customHeight="1" x14ac:dyDescent="0.25">
      <c r="A165" s="209">
        <v>149</v>
      </c>
      <c r="B165" s="219" t="s">
        <v>385</v>
      </c>
      <c r="C165" s="199">
        <v>1</v>
      </c>
      <c r="D165" s="212">
        <v>1958</v>
      </c>
      <c r="E165" s="216" t="s">
        <v>316</v>
      </c>
      <c r="F165" s="199">
        <v>1</v>
      </c>
      <c r="G165" s="223"/>
    </row>
    <row r="166" spans="1:7" ht="23.25" customHeight="1" x14ac:dyDescent="0.25">
      <c r="A166" s="209">
        <v>150</v>
      </c>
      <c r="B166" s="219" t="s">
        <v>320</v>
      </c>
      <c r="C166" s="199">
        <v>1</v>
      </c>
      <c r="D166" s="212">
        <v>1960</v>
      </c>
      <c r="E166" s="216" t="s">
        <v>316</v>
      </c>
      <c r="F166" s="199">
        <v>2</v>
      </c>
      <c r="G166" s="223"/>
    </row>
    <row r="167" spans="1:7" ht="23.25" customHeight="1" x14ac:dyDescent="0.25">
      <c r="A167" s="209">
        <v>151</v>
      </c>
      <c r="B167" s="198" t="s">
        <v>321</v>
      </c>
      <c r="C167" s="211">
        <v>2</v>
      </c>
      <c r="D167" s="212">
        <v>1934</v>
      </c>
      <c r="E167" s="216" t="s">
        <v>316</v>
      </c>
      <c r="F167" s="199">
        <v>1</v>
      </c>
      <c r="G167" s="223"/>
    </row>
    <row r="168" spans="1:7" ht="23.25" customHeight="1" x14ac:dyDescent="0.25">
      <c r="A168" s="209">
        <v>152</v>
      </c>
      <c r="B168" s="219" t="s">
        <v>322</v>
      </c>
      <c r="C168" s="212">
        <v>2</v>
      </c>
      <c r="D168" s="212">
        <v>1956</v>
      </c>
      <c r="E168" s="216" t="s">
        <v>316</v>
      </c>
      <c r="F168" s="199">
        <v>1</v>
      </c>
      <c r="G168" s="223"/>
    </row>
    <row r="169" spans="1:7" ht="23.25" customHeight="1" x14ac:dyDescent="0.25">
      <c r="A169" s="209">
        <v>153</v>
      </c>
      <c r="B169" s="219" t="s">
        <v>323</v>
      </c>
      <c r="C169" s="199">
        <v>1</v>
      </c>
      <c r="D169" s="212">
        <v>1945</v>
      </c>
      <c r="E169" s="216" t="s">
        <v>316</v>
      </c>
      <c r="F169" s="199">
        <v>1</v>
      </c>
      <c r="G169" s="223"/>
    </row>
    <row r="170" spans="1:7" ht="23.25" customHeight="1" x14ac:dyDescent="0.25">
      <c r="A170" s="209">
        <v>154</v>
      </c>
      <c r="B170" s="227" t="s">
        <v>324</v>
      </c>
      <c r="C170" s="199">
        <v>1</v>
      </c>
      <c r="D170" s="199">
        <v>1953</v>
      </c>
      <c r="E170" s="216" t="s">
        <v>316</v>
      </c>
      <c r="F170" s="199">
        <v>2</v>
      </c>
      <c r="G170" s="223"/>
    </row>
    <row r="171" spans="1:7" ht="23.25" customHeight="1" x14ac:dyDescent="0.25">
      <c r="A171" s="237" t="s">
        <v>378</v>
      </c>
      <c r="B171" s="238"/>
      <c r="C171" s="239"/>
      <c r="D171" s="239"/>
      <c r="E171" s="304"/>
      <c r="F171" s="314">
        <f>SUM(F172:F177)</f>
        <v>16</v>
      </c>
      <c r="G171" s="223"/>
    </row>
    <row r="172" spans="1:7" ht="23.25" customHeight="1" x14ac:dyDescent="0.25">
      <c r="A172" s="267">
        <v>155</v>
      </c>
      <c r="B172" s="246" t="s">
        <v>325</v>
      </c>
      <c r="C172" s="267">
        <v>2</v>
      </c>
      <c r="D172" s="267">
        <v>1957</v>
      </c>
      <c r="E172" s="268" t="s">
        <v>326</v>
      </c>
      <c r="F172" s="267">
        <v>2</v>
      </c>
      <c r="G172" s="315"/>
    </row>
    <row r="173" spans="1:7" ht="23.25" customHeight="1" x14ac:dyDescent="0.25">
      <c r="A173" s="267">
        <v>156</v>
      </c>
      <c r="B173" s="246" t="s">
        <v>327</v>
      </c>
      <c r="C173" s="267">
        <v>1</v>
      </c>
      <c r="D173" s="267">
        <v>1950</v>
      </c>
      <c r="E173" s="268" t="s">
        <v>326</v>
      </c>
      <c r="F173" s="267">
        <v>4</v>
      </c>
      <c r="G173" s="269"/>
    </row>
    <row r="174" spans="1:7" ht="23.25" customHeight="1" x14ac:dyDescent="0.25">
      <c r="A174" s="267">
        <v>157</v>
      </c>
      <c r="B174" s="246" t="s">
        <v>328</v>
      </c>
      <c r="C174" s="267">
        <v>1</v>
      </c>
      <c r="D174" s="267">
        <v>1988</v>
      </c>
      <c r="E174" s="268" t="s">
        <v>326</v>
      </c>
      <c r="F174" s="267">
        <v>3</v>
      </c>
      <c r="G174" s="269"/>
    </row>
    <row r="175" spans="1:7" ht="23.25" customHeight="1" x14ac:dyDescent="0.25">
      <c r="A175" s="267">
        <v>158</v>
      </c>
      <c r="B175" s="246" t="s">
        <v>330</v>
      </c>
      <c r="C175" s="267">
        <v>2</v>
      </c>
      <c r="D175" s="267">
        <v>1954</v>
      </c>
      <c r="E175" s="268" t="s">
        <v>329</v>
      </c>
      <c r="F175" s="267">
        <v>1</v>
      </c>
      <c r="G175" s="269"/>
    </row>
    <row r="176" spans="1:7" ht="23.25" customHeight="1" x14ac:dyDescent="0.25">
      <c r="A176" s="267">
        <v>159</v>
      </c>
      <c r="B176" s="246" t="s">
        <v>332</v>
      </c>
      <c r="C176" s="267">
        <v>2</v>
      </c>
      <c r="D176" s="267">
        <v>1957</v>
      </c>
      <c r="E176" s="268" t="s">
        <v>331</v>
      </c>
      <c r="F176" s="267">
        <v>3</v>
      </c>
      <c r="G176" s="269"/>
    </row>
    <row r="177" spans="1:7" ht="23.25" customHeight="1" x14ac:dyDescent="0.25">
      <c r="A177" s="267">
        <v>160</v>
      </c>
      <c r="B177" s="246" t="s">
        <v>334</v>
      </c>
      <c r="C177" s="267">
        <v>2</v>
      </c>
      <c r="D177" s="267">
        <v>1942</v>
      </c>
      <c r="E177" s="268" t="s">
        <v>333</v>
      </c>
      <c r="F177" s="267">
        <v>3</v>
      </c>
      <c r="G177" s="269"/>
    </row>
    <row r="178" spans="1:7" ht="32.25" customHeight="1" x14ac:dyDescent="0.25">
      <c r="A178" s="489" t="s">
        <v>408</v>
      </c>
      <c r="B178" s="490"/>
      <c r="C178" s="490"/>
      <c r="D178" s="491"/>
      <c r="E178" s="233"/>
      <c r="F178" s="234">
        <f>SUM(F179:F183)</f>
        <v>11</v>
      </c>
      <c r="G178" s="269"/>
    </row>
    <row r="179" spans="1:7" ht="36" customHeight="1" x14ac:dyDescent="0.25">
      <c r="A179" s="200">
        <v>161</v>
      </c>
      <c r="B179" s="316" t="s">
        <v>335</v>
      </c>
      <c r="C179" s="199">
        <v>2</v>
      </c>
      <c r="D179" s="200">
        <v>1937</v>
      </c>
      <c r="E179" s="200" t="s">
        <v>336</v>
      </c>
      <c r="F179" s="199">
        <v>2</v>
      </c>
      <c r="G179" s="288"/>
    </row>
    <row r="180" spans="1:7" s="99" customFormat="1" ht="25.5" customHeight="1" x14ac:dyDescent="0.25">
      <c r="A180" s="200">
        <v>162</v>
      </c>
      <c r="B180" s="316" t="s">
        <v>337</v>
      </c>
      <c r="C180" s="199">
        <v>2</v>
      </c>
      <c r="D180" s="200">
        <v>1956</v>
      </c>
      <c r="E180" s="200" t="s">
        <v>336</v>
      </c>
      <c r="F180" s="199">
        <v>3</v>
      </c>
      <c r="G180" s="243"/>
    </row>
    <row r="181" spans="1:7" s="99" customFormat="1" ht="24" customHeight="1" x14ac:dyDescent="0.25">
      <c r="A181" s="200">
        <v>163</v>
      </c>
      <c r="B181" s="316" t="s">
        <v>338</v>
      </c>
      <c r="C181" s="199">
        <v>2</v>
      </c>
      <c r="D181" s="200">
        <v>1943</v>
      </c>
      <c r="E181" s="200" t="s">
        <v>336</v>
      </c>
      <c r="F181" s="199">
        <v>2</v>
      </c>
      <c r="G181" s="243"/>
    </row>
    <row r="182" spans="1:7" s="99" customFormat="1" ht="24" customHeight="1" x14ac:dyDescent="0.25">
      <c r="A182" s="200">
        <v>164</v>
      </c>
      <c r="B182" s="317" t="s">
        <v>339</v>
      </c>
      <c r="C182" s="199">
        <v>2</v>
      </c>
      <c r="D182" s="199">
        <v>1965</v>
      </c>
      <c r="E182" s="200" t="s">
        <v>340</v>
      </c>
      <c r="F182" s="199">
        <v>1</v>
      </c>
      <c r="G182" s="243"/>
    </row>
    <row r="183" spans="1:7" s="99" customFormat="1" ht="24" customHeight="1" x14ac:dyDescent="0.25">
      <c r="A183" s="200">
        <v>165</v>
      </c>
      <c r="B183" s="318" t="s">
        <v>341</v>
      </c>
      <c r="C183" s="199">
        <v>2</v>
      </c>
      <c r="D183" s="199">
        <v>1977</v>
      </c>
      <c r="E183" s="200" t="s">
        <v>151</v>
      </c>
      <c r="F183" s="199">
        <v>3</v>
      </c>
      <c r="G183" s="243"/>
    </row>
    <row r="184" spans="1:7" s="99" customFormat="1" ht="24" customHeight="1" x14ac:dyDescent="0.25">
      <c r="A184" s="486" t="s">
        <v>387</v>
      </c>
      <c r="B184" s="487"/>
      <c r="C184" s="487"/>
      <c r="D184" s="488"/>
      <c r="E184" s="233"/>
      <c r="F184" s="234">
        <f>SUM(F185:F192)</f>
        <v>26</v>
      </c>
      <c r="G184" s="243"/>
    </row>
    <row r="185" spans="1:7" s="99" customFormat="1" ht="24" customHeight="1" x14ac:dyDescent="0.25">
      <c r="A185" s="199">
        <v>166</v>
      </c>
      <c r="B185" s="252" t="s">
        <v>342</v>
      </c>
      <c r="C185" s="199">
        <v>2</v>
      </c>
      <c r="D185" s="199">
        <v>1958</v>
      </c>
      <c r="E185" s="200" t="s">
        <v>343</v>
      </c>
      <c r="F185" s="199">
        <v>3</v>
      </c>
      <c r="G185" s="288"/>
    </row>
    <row r="186" spans="1:7" s="319" customFormat="1" ht="24" customHeight="1" x14ac:dyDescent="0.25">
      <c r="A186" s="199">
        <v>167</v>
      </c>
      <c r="B186" s="252" t="s">
        <v>344</v>
      </c>
      <c r="C186" s="199">
        <v>1</v>
      </c>
      <c r="D186" s="199">
        <v>1975</v>
      </c>
      <c r="E186" s="200" t="s">
        <v>343</v>
      </c>
      <c r="F186" s="199">
        <v>5</v>
      </c>
      <c r="G186" s="243"/>
    </row>
    <row r="187" spans="1:7" s="319" customFormat="1" ht="24" customHeight="1" x14ac:dyDescent="0.25">
      <c r="A187" s="199">
        <v>168</v>
      </c>
      <c r="B187" s="252" t="s">
        <v>392</v>
      </c>
      <c r="C187" s="199">
        <v>1</v>
      </c>
      <c r="D187" s="199">
        <v>2006</v>
      </c>
      <c r="E187" s="200" t="s">
        <v>152</v>
      </c>
      <c r="F187" s="199">
        <v>1</v>
      </c>
      <c r="G187" s="243"/>
    </row>
    <row r="188" spans="1:7" s="99" customFormat="1" ht="24" customHeight="1" x14ac:dyDescent="0.25">
      <c r="A188" s="199">
        <v>169</v>
      </c>
      <c r="B188" s="252" t="s">
        <v>393</v>
      </c>
      <c r="C188" s="199">
        <v>2</v>
      </c>
      <c r="D188" s="199">
        <v>1968</v>
      </c>
      <c r="E188" s="200" t="s">
        <v>152</v>
      </c>
      <c r="F188" s="199">
        <v>3</v>
      </c>
      <c r="G188" s="243"/>
    </row>
    <row r="189" spans="1:7" s="99" customFormat="1" ht="23.25" customHeight="1" x14ac:dyDescent="0.25">
      <c r="A189" s="199">
        <v>170</v>
      </c>
      <c r="B189" s="252" t="s">
        <v>345</v>
      </c>
      <c r="C189" s="199">
        <v>1</v>
      </c>
      <c r="D189" s="199">
        <v>1978</v>
      </c>
      <c r="E189" s="200" t="s">
        <v>154</v>
      </c>
      <c r="F189" s="199">
        <v>5</v>
      </c>
      <c r="G189" s="243"/>
    </row>
    <row r="190" spans="1:7" s="99" customFormat="1" ht="26.25" customHeight="1" x14ac:dyDescent="0.25">
      <c r="A190" s="199">
        <v>171</v>
      </c>
      <c r="B190" s="252" t="s">
        <v>346</v>
      </c>
      <c r="C190" s="199">
        <v>1</v>
      </c>
      <c r="D190" s="199">
        <v>1957</v>
      </c>
      <c r="E190" s="200" t="s">
        <v>154</v>
      </c>
      <c r="F190" s="199">
        <v>2</v>
      </c>
      <c r="G190" s="243"/>
    </row>
    <row r="191" spans="1:7" s="99" customFormat="1" ht="22.5" customHeight="1" x14ac:dyDescent="0.25">
      <c r="A191" s="199">
        <v>172</v>
      </c>
      <c r="B191" s="252" t="s">
        <v>153</v>
      </c>
      <c r="C191" s="199">
        <v>1</v>
      </c>
      <c r="D191" s="199">
        <v>1947</v>
      </c>
      <c r="E191" s="200" t="s">
        <v>154</v>
      </c>
      <c r="F191" s="199">
        <v>2</v>
      </c>
      <c r="G191" s="243"/>
    </row>
    <row r="192" spans="1:7" s="99" customFormat="1" ht="24" customHeight="1" x14ac:dyDescent="0.25">
      <c r="A192" s="199">
        <v>173</v>
      </c>
      <c r="B192" s="252" t="s">
        <v>347</v>
      </c>
      <c r="C192" s="199">
        <v>2</v>
      </c>
      <c r="D192" s="199">
        <v>1977</v>
      </c>
      <c r="E192" s="200" t="s">
        <v>154</v>
      </c>
      <c r="F192" s="199">
        <v>5</v>
      </c>
      <c r="G192" s="243"/>
    </row>
    <row r="193" spans="1:7" s="99" customFormat="1" ht="24" customHeight="1" x14ac:dyDescent="0.25">
      <c r="A193" s="494" t="s">
        <v>389</v>
      </c>
      <c r="B193" s="495"/>
      <c r="C193" s="495"/>
      <c r="D193" s="496"/>
      <c r="E193" s="233"/>
      <c r="F193" s="234">
        <f>SUM(F194:F210)</f>
        <v>35</v>
      </c>
      <c r="G193" s="243"/>
    </row>
    <row r="194" spans="1:7" s="99" customFormat="1" ht="24" customHeight="1" x14ac:dyDescent="0.3">
      <c r="A194" s="245">
        <v>174</v>
      </c>
      <c r="B194" s="246" t="s">
        <v>348</v>
      </c>
      <c r="C194" s="251">
        <v>1</v>
      </c>
      <c r="D194" s="249">
        <v>1961</v>
      </c>
      <c r="E194" s="247" t="s">
        <v>349</v>
      </c>
      <c r="F194" s="248">
        <v>6</v>
      </c>
      <c r="G194" s="288"/>
    </row>
    <row r="195" spans="1:7" s="99" customFormat="1" ht="24" customHeight="1" x14ac:dyDescent="0.3">
      <c r="A195" s="245">
        <v>175</v>
      </c>
      <c r="B195" s="246" t="s">
        <v>350</v>
      </c>
      <c r="C195" s="249">
        <v>2</v>
      </c>
      <c r="D195" s="249">
        <v>1939</v>
      </c>
      <c r="E195" s="247" t="s">
        <v>349</v>
      </c>
      <c r="F195" s="248">
        <v>1</v>
      </c>
      <c r="G195" s="289"/>
    </row>
    <row r="196" spans="1:7" s="99" customFormat="1" ht="24" customHeight="1" x14ac:dyDescent="0.3">
      <c r="A196" s="245">
        <v>176</v>
      </c>
      <c r="B196" s="246" t="s">
        <v>351</v>
      </c>
      <c r="C196" s="251">
        <v>1</v>
      </c>
      <c r="D196" s="249">
        <v>1954</v>
      </c>
      <c r="E196" s="247" t="s">
        <v>349</v>
      </c>
      <c r="F196" s="248">
        <v>2</v>
      </c>
      <c r="G196" s="290"/>
    </row>
    <row r="197" spans="1:7" s="99" customFormat="1" ht="24" customHeight="1" x14ac:dyDescent="0.3">
      <c r="A197" s="245">
        <v>177</v>
      </c>
      <c r="B197" s="246" t="s">
        <v>391</v>
      </c>
      <c r="C197" s="251">
        <v>2</v>
      </c>
      <c r="D197" s="320">
        <v>1960</v>
      </c>
      <c r="E197" s="321" t="s">
        <v>349</v>
      </c>
      <c r="F197" s="248">
        <v>1</v>
      </c>
      <c r="G197" s="290"/>
    </row>
    <row r="198" spans="1:7" s="99" customFormat="1" ht="24" customHeight="1" x14ac:dyDescent="0.3">
      <c r="A198" s="245">
        <v>178</v>
      </c>
      <c r="B198" s="246" t="s">
        <v>352</v>
      </c>
      <c r="C198" s="251">
        <v>1</v>
      </c>
      <c r="D198" s="249">
        <v>1990</v>
      </c>
      <c r="E198" s="247" t="s">
        <v>349</v>
      </c>
      <c r="F198" s="248">
        <v>6</v>
      </c>
      <c r="G198" s="290"/>
    </row>
    <row r="199" spans="1:7" s="105" customFormat="1" ht="34.5" customHeight="1" x14ac:dyDescent="0.3">
      <c r="A199" s="245">
        <v>179</v>
      </c>
      <c r="B199" s="246" t="s">
        <v>353</v>
      </c>
      <c r="C199" s="249">
        <v>2</v>
      </c>
      <c r="D199" s="249">
        <v>1954</v>
      </c>
      <c r="E199" s="247" t="s">
        <v>354</v>
      </c>
      <c r="F199" s="248">
        <v>3</v>
      </c>
      <c r="G199" s="322"/>
    </row>
    <row r="200" spans="1:7" s="99" customFormat="1" ht="24" customHeight="1" x14ac:dyDescent="0.3">
      <c r="A200" s="245">
        <v>180</v>
      </c>
      <c r="B200" s="246" t="s">
        <v>355</v>
      </c>
      <c r="C200" s="249">
        <v>2</v>
      </c>
      <c r="D200" s="249">
        <v>1940</v>
      </c>
      <c r="E200" s="247" t="s">
        <v>155</v>
      </c>
      <c r="F200" s="248">
        <v>1</v>
      </c>
      <c r="G200" s="290"/>
    </row>
    <row r="201" spans="1:7" s="99" customFormat="1" ht="24" customHeight="1" x14ac:dyDescent="0.3">
      <c r="A201" s="245">
        <v>181</v>
      </c>
      <c r="B201" s="246" t="s">
        <v>390</v>
      </c>
      <c r="C201" s="251">
        <v>1</v>
      </c>
      <c r="D201" s="320">
        <v>1984</v>
      </c>
      <c r="E201" s="321" t="s">
        <v>358</v>
      </c>
      <c r="F201" s="248">
        <v>4</v>
      </c>
      <c r="G201" s="290"/>
    </row>
    <row r="202" spans="1:7" s="99" customFormat="1" ht="24" customHeight="1" x14ac:dyDescent="0.3">
      <c r="A202" s="245">
        <v>182</v>
      </c>
      <c r="B202" s="246" t="s">
        <v>356</v>
      </c>
      <c r="C202" s="249">
        <v>2</v>
      </c>
      <c r="D202" s="249">
        <v>1965</v>
      </c>
      <c r="E202" s="247" t="s">
        <v>155</v>
      </c>
      <c r="F202" s="248">
        <v>1</v>
      </c>
      <c r="G202" s="290"/>
    </row>
    <row r="203" spans="1:7" s="99" customFormat="1" ht="24" customHeight="1" x14ac:dyDescent="0.3">
      <c r="A203" s="245">
        <v>183</v>
      </c>
      <c r="B203" s="246" t="s">
        <v>357</v>
      </c>
      <c r="C203" s="249">
        <v>2</v>
      </c>
      <c r="D203" s="249">
        <v>1957</v>
      </c>
      <c r="E203" s="247" t="s">
        <v>155</v>
      </c>
      <c r="F203" s="248">
        <v>1</v>
      </c>
      <c r="G203" s="290"/>
    </row>
    <row r="204" spans="1:7" s="99" customFormat="1" ht="24" customHeight="1" x14ac:dyDescent="0.3">
      <c r="A204" s="245">
        <v>184</v>
      </c>
      <c r="B204" s="246" t="s">
        <v>359</v>
      </c>
      <c r="C204" s="249">
        <v>2</v>
      </c>
      <c r="D204" s="249">
        <v>1977</v>
      </c>
      <c r="E204" s="247" t="s">
        <v>358</v>
      </c>
      <c r="F204" s="248">
        <v>1</v>
      </c>
      <c r="G204" s="290"/>
    </row>
    <row r="205" spans="1:7" s="99" customFormat="1" ht="24" customHeight="1" x14ac:dyDescent="0.3">
      <c r="A205" s="245">
        <v>185</v>
      </c>
      <c r="B205" s="246" t="s">
        <v>360</v>
      </c>
      <c r="C205" s="251">
        <v>1</v>
      </c>
      <c r="D205" s="249">
        <v>1948</v>
      </c>
      <c r="E205" s="247" t="s">
        <v>358</v>
      </c>
      <c r="F205" s="248">
        <v>1</v>
      </c>
      <c r="G205" s="290"/>
    </row>
    <row r="206" spans="1:7" s="99" customFormat="1" ht="24" customHeight="1" x14ac:dyDescent="0.3">
      <c r="A206" s="245">
        <v>186</v>
      </c>
      <c r="B206" s="246" t="s">
        <v>361</v>
      </c>
      <c r="C206" s="251">
        <v>1</v>
      </c>
      <c r="D206" s="249">
        <v>1980</v>
      </c>
      <c r="E206" s="247" t="s">
        <v>358</v>
      </c>
      <c r="F206" s="248">
        <v>3</v>
      </c>
      <c r="G206" s="290"/>
    </row>
    <row r="207" spans="1:7" s="99" customFormat="1" ht="24" customHeight="1" x14ac:dyDescent="0.3">
      <c r="A207" s="245">
        <v>187</v>
      </c>
      <c r="B207" s="246" t="s">
        <v>362</v>
      </c>
      <c r="C207" s="251">
        <v>1</v>
      </c>
      <c r="D207" s="249">
        <v>1968</v>
      </c>
      <c r="E207" s="247" t="s">
        <v>358</v>
      </c>
      <c r="F207" s="248">
        <v>1</v>
      </c>
      <c r="G207" s="290"/>
    </row>
    <row r="208" spans="1:7" s="99" customFormat="1" ht="20.25" customHeight="1" x14ac:dyDescent="0.3">
      <c r="A208" s="245">
        <v>188</v>
      </c>
      <c r="B208" s="246" t="s">
        <v>202</v>
      </c>
      <c r="C208" s="249">
        <v>2</v>
      </c>
      <c r="D208" s="249">
        <v>1953</v>
      </c>
      <c r="E208" s="247" t="s">
        <v>358</v>
      </c>
      <c r="F208" s="248">
        <v>1</v>
      </c>
      <c r="G208" s="290"/>
    </row>
    <row r="209" spans="1:7" s="105" customFormat="1" ht="24" customHeight="1" x14ac:dyDescent="0.3">
      <c r="A209" s="245">
        <v>189</v>
      </c>
      <c r="B209" s="246" t="s">
        <v>363</v>
      </c>
      <c r="C209" s="249">
        <v>2</v>
      </c>
      <c r="D209" s="250" t="s">
        <v>364</v>
      </c>
      <c r="E209" s="247" t="s">
        <v>158</v>
      </c>
      <c r="F209" s="248">
        <v>1</v>
      </c>
      <c r="G209" s="290"/>
    </row>
    <row r="210" spans="1:7" s="99" customFormat="1" ht="24" customHeight="1" x14ac:dyDescent="0.3">
      <c r="A210" s="245">
        <v>190</v>
      </c>
      <c r="B210" s="246" t="s">
        <v>365</v>
      </c>
      <c r="C210" s="251">
        <v>1</v>
      </c>
      <c r="D210" s="249">
        <v>1982</v>
      </c>
      <c r="E210" s="247" t="s">
        <v>158</v>
      </c>
      <c r="F210" s="248">
        <v>1</v>
      </c>
      <c r="G210" s="290"/>
    </row>
    <row r="211" spans="1:7" s="99" customFormat="1" ht="60" customHeight="1" x14ac:dyDescent="0.3">
      <c r="A211" s="497" t="s">
        <v>401</v>
      </c>
      <c r="B211" s="498"/>
      <c r="C211" s="195"/>
      <c r="D211" s="195"/>
      <c r="E211" s="270">
        <v>190</v>
      </c>
      <c r="F211" s="271">
        <f>F193+F184+F178+F171+F126+F64+F54+F37+F12</f>
        <v>474</v>
      </c>
      <c r="G211" s="323"/>
    </row>
    <row r="212" spans="1:7" s="99" customFormat="1" ht="45" customHeight="1" x14ac:dyDescent="0.25">
      <c r="A212" s="492"/>
      <c r="B212" s="492"/>
      <c r="C212" s="492"/>
      <c r="D212" s="492"/>
      <c r="E212" s="324"/>
      <c r="F212" s="324"/>
      <c r="G212" s="325"/>
    </row>
    <row r="213" spans="1:7" s="99" customFormat="1" ht="24" customHeight="1" x14ac:dyDescent="0.25">
      <c r="A213" s="493"/>
      <c r="B213" s="493"/>
      <c r="C213" s="493"/>
      <c r="D213" s="493"/>
      <c r="E213" s="325"/>
      <c r="F213" s="325"/>
      <c r="G213" s="325"/>
    </row>
    <row r="214" spans="1:7" s="99" customFormat="1" ht="24" customHeight="1" x14ac:dyDescent="0.25">
      <c r="A214" s="273"/>
      <c r="B214" s="273"/>
      <c r="C214" s="273"/>
      <c r="D214" s="273"/>
      <c r="E214" s="285"/>
      <c r="F214" s="273"/>
      <c r="G214" s="325"/>
    </row>
    <row r="215" spans="1:7" s="99" customFormat="1" ht="24" customHeight="1" x14ac:dyDescent="0.25">
      <c r="A215" s="273"/>
      <c r="B215" s="273"/>
      <c r="C215" s="273"/>
      <c r="D215" s="273"/>
      <c r="E215" s="285"/>
      <c r="F215" s="273"/>
      <c r="G215" s="161"/>
    </row>
    <row r="216" spans="1:7" s="99" customFormat="1" ht="24" customHeight="1" x14ac:dyDescent="0.25">
      <c r="A216" s="273"/>
      <c r="B216" s="273"/>
      <c r="C216" s="273"/>
      <c r="D216" s="273"/>
      <c r="E216" s="285"/>
      <c r="F216" s="273"/>
      <c r="G216" s="161"/>
    </row>
    <row r="217" spans="1:7" s="99" customFormat="1" ht="24" customHeight="1" x14ac:dyDescent="0.25">
      <c r="A217" s="273"/>
      <c r="B217" s="273"/>
      <c r="C217" s="273"/>
      <c r="D217" s="273"/>
      <c r="E217" s="285"/>
      <c r="F217" s="273"/>
      <c r="G217" s="161"/>
    </row>
    <row r="218" spans="1:7" s="99" customFormat="1" ht="24" customHeight="1" x14ac:dyDescent="0.25">
      <c r="A218" s="273"/>
      <c r="B218" s="273"/>
      <c r="C218" s="273"/>
      <c r="D218" s="273"/>
      <c r="E218" s="285"/>
      <c r="F218" s="273"/>
      <c r="G218" s="161"/>
    </row>
    <row r="219" spans="1:7" s="99" customFormat="1" ht="24" customHeight="1" x14ac:dyDescent="0.25">
      <c r="A219" s="273"/>
      <c r="B219" s="273"/>
      <c r="C219" s="273"/>
      <c r="D219" s="273"/>
      <c r="E219" s="285"/>
      <c r="F219" s="273"/>
      <c r="G219" s="161"/>
    </row>
    <row r="220" spans="1:7" s="99" customFormat="1" ht="24" customHeight="1" x14ac:dyDescent="0.25">
      <c r="A220" s="273"/>
      <c r="B220" s="273"/>
      <c r="C220" s="273"/>
      <c r="D220" s="273"/>
      <c r="E220" s="285"/>
      <c r="F220" s="273"/>
      <c r="G220" s="161"/>
    </row>
    <row r="221" spans="1:7" s="99" customFormat="1" ht="24" customHeight="1" x14ac:dyDescent="0.25">
      <c r="A221" s="273"/>
      <c r="B221" s="273"/>
      <c r="C221" s="273"/>
      <c r="D221" s="273"/>
      <c r="E221" s="285"/>
      <c r="F221" s="273"/>
      <c r="G221" s="161"/>
    </row>
    <row r="222" spans="1:7" s="105" customFormat="1" ht="25.5" customHeight="1" x14ac:dyDescent="0.25">
      <c r="A222" s="273"/>
      <c r="B222" s="273"/>
      <c r="C222" s="273"/>
      <c r="D222" s="273"/>
      <c r="E222" s="285"/>
      <c r="F222" s="273"/>
      <c r="G222" s="161"/>
    </row>
    <row r="223" spans="1:7" s="99" customFormat="1" ht="24" customHeight="1" x14ac:dyDescent="0.25">
      <c r="A223" s="273"/>
      <c r="B223" s="273"/>
      <c r="C223" s="273"/>
      <c r="D223" s="273"/>
      <c r="E223" s="285"/>
      <c r="F223" s="273"/>
      <c r="G223" s="161"/>
    </row>
    <row r="224" spans="1:7" s="99" customFormat="1" ht="57" customHeight="1" x14ac:dyDescent="0.25">
      <c r="A224" s="273"/>
      <c r="B224" s="273"/>
      <c r="C224" s="273"/>
      <c r="D224" s="273"/>
      <c r="E224" s="285"/>
      <c r="F224" s="273"/>
      <c r="G224" s="161"/>
    </row>
    <row r="225" spans="1:7" s="99" customFormat="1" ht="24" customHeight="1" x14ac:dyDescent="0.25">
      <c r="A225" s="273"/>
      <c r="B225" s="273"/>
      <c r="C225" s="273"/>
      <c r="D225" s="273"/>
      <c r="E225" s="285"/>
      <c r="F225" s="273"/>
      <c r="G225" s="161"/>
    </row>
    <row r="226" spans="1:7" s="99" customFormat="1" ht="24" customHeight="1" x14ac:dyDescent="0.25">
      <c r="A226" s="273"/>
      <c r="B226" s="273"/>
      <c r="C226" s="273"/>
      <c r="D226" s="273"/>
      <c r="E226" s="285"/>
      <c r="F226" s="273"/>
      <c r="G226" s="161"/>
    </row>
    <row r="227" spans="1:7" s="99" customFormat="1" ht="24" customHeight="1" x14ac:dyDescent="0.25">
      <c r="A227" s="273"/>
      <c r="B227" s="273"/>
      <c r="C227" s="273"/>
      <c r="D227" s="273"/>
      <c r="E227" s="285"/>
      <c r="F227" s="273"/>
      <c r="G227" s="161"/>
    </row>
    <row r="228" spans="1:7" s="99" customFormat="1" ht="24" customHeight="1" x14ac:dyDescent="0.25">
      <c r="A228" s="273"/>
      <c r="B228" s="273"/>
      <c r="C228" s="273"/>
      <c r="D228" s="273"/>
      <c r="E228" s="285"/>
      <c r="F228" s="273"/>
      <c r="G228" s="161"/>
    </row>
    <row r="229" spans="1:7" s="99" customFormat="1" ht="24" customHeight="1" x14ac:dyDescent="0.25">
      <c r="A229" s="273"/>
      <c r="B229" s="273"/>
      <c r="C229" s="273"/>
      <c r="D229" s="273"/>
      <c r="E229" s="285"/>
      <c r="F229" s="273"/>
      <c r="G229" s="161"/>
    </row>
    <row r="230" spans="1:7" s="99" customFormat="1" ht="24" customHeight="1" x14ac:dyDescent="0.25">
      <c r="A230" s="273"/>
      <c r="B230" s="273"/>
      <c r="C230" s="273"/>
      <c r="D230" s="273"/>
      <c r="E230" s="285"/>
      <c r="F230" s="273"/>
      <c r="G230" s="161"/>
    </row>
    <row r="231" spans="1:7" s="99" customFormat="1" ht="24" customHeight="1" x14ac:dyDescent="0.25">
      <c r="A231" s="273"/>
      <c r="B231" s="273"/>
      <c r="C231" s="273"/>
      <c r="D231" s="273"/>
      <c r="E231" s="285"/>
      <c r="F231" s="273"/>
      <c r="G231" s="161"/>
    </row>
    <row r="232" spans="1:7" s="99" customFormat="1" ht="24" customHeight="1" x14ac:dyDescent="0.25">
      <c r="A232" s="273"/>
      <c r="B232" s="273"/>
      <c r="C232" s="273"/>
      <c r="D232" s="273"/>
      <c r="E232" s="285"/>
      <c r="F232" s="273"/>
      <c r="G232" s="161"/>
    </row>
    <row r="233" spans="1:7" s="99" customFormat="1" ht="24" customHeight="1" x14ac:dyDescent="0.25">
      <c r="A233" s="273"/>
      <c r="B233" s="273"/>
      <c r="C233" s="273"/>
      <c r="D233" s="273"/>
      <c r="E233" s="285"/>
      <c r="F233" s="273"/>
      <c r="G233" s="161"/>
    </row>
    <row r="234" spans="1:7" s="99" customFormat="1" ht="24" customHeight="1" x14ac:dyDescent="0.25">
      <c r="A234" s="273"/>
      <c r="B234" s="273"/>
      <c r="C234" s="273"/>
      <c r="D234" s="273"/>
      <c r="E234" s="285"/>
      <c r="F234" s="273"/>
      <c r="G234" s="161"/>
    </row>
    <row r="235" spans="1:7" s="99" customFormat="1" ht="24" customHeight="1" x14ac:dyDescent="0.25">
      <c r="A235" s="273"/>
      <c r="B235" s="273"/>
      <c r="C235" s="273"/>
      <c r="D235" s="273"/>
      <c r="E235" s="285"/>
      <c r="F235" s="273"/>
      <c r="G235" s="161"/>
    </row>
    <row r="236" spans="1:7" s="99" customFormat="1" ht="24" customHeight="1" x14ac:dyDescent="0.25">
      <c r="A236" s="273"/>
      <c r="B236" s="273"/>
      <c r="C236" s="273"/>
      <c r="D236" s="273"/>
      <c r="E236" s="285"/>
      <c r="F236" s="273"/>
      <c r="G236" s="161"/>
    </row>
    <row r="237" spans="1:7" s="99" customFormat="1" ht="24" customHeight="1" x14ac:dyDescent="0.25">
      <c r="A237" s="273"/>
      <c r="B237" s="273"/>
      <c r="C237" s="273"/>
      <c r="D237" s="273"/>
      <c r="E237" s="285"/>
      <c r="F237" s="273"/>
      <c r="G237" s="161"/>
    </row>
    <row r="238" spans="1:7" s="105" customFormat="1" ht="24" customHeight="1" x14ac:dyDescent="0.25">
      <c r="A238" s="273"/>
      <c r="B238" s="273"/>
      <c r="C238" s="273"/>
      <c r="D238" s="273"/>
      <c r="E238" s="285"/>
      <c r="F238" s="273"/>
      <c r="G238" s="161"/>
    </row>
    <row r="239" spans="1:7" s="99" customFormat="1" ht="24" customHeight="1" x14ac:dyDescent="0.25">
      <c r="A239" s="273"/>
      <c r="B239" s="273"/>
      <c r="C239" s="273"/>
      <c r="D239" s="273"/>
      <c r="E239" s="285"/>
      <c r="F239" s="273"/>
      <c r="G239" s="161"/>
    </row>
    <row r="240" spans="1:7" s="99" customFormat="1" ht="24" customHeight="1" x14ac:dyDescent="0.25">
      <c r="A240" s="273"/>
      <c r="B240" s="273"/>
      <c r="C240" s="273"/>
      <c r="D240" s="273"/>
      <c r="E240" s="285"/>
      <c r="F240" s="273"/>
      <c r="G240" s="161"/>
    </row>
    <row r="241" spans="1:7" s="99" customFormat="1" ht="24" customHeight="1" x14ac:dyDescent="0.25">
      <c r="A241" s="273"/>
      <c r="B241" s="273"/>
      <c r="C241" s="273"/>
      <c r="D241" s="273"/>
      <c r="E241" s="285"/>
      <c r="F241" s="273"/>
      <c r="G241" s="161"/>
    </row>
    <row r="242" spans="1:7" s="99" customFormat="1" ht="24" customHeight="1" x14ac:dyDescent="0.25">
      <c r="A242" s="273"/>
      <c r="B242" s="273"/>
      <c r="C242" s="273"/>
      <c r="D242" s="273"/>
      <c r="E242" s="285"/>
      <c r="F242" s="273"/>
      <c r="G242" s="161"/>
    </row>
    <row r="243" spans="1:7" s="99" customFormat="1" ht="24" customHeight="1" x14ac:dyDescent="0.25">
      <c r="A243" s="273"/>
      <c r="B243" s="273"/>
      <c r="C243" s="273"/>
      <c r="D243" s="273"/>
      <c r="E243" s="285"/>
      <c r="F243" s="273"/>
      <c r="G243" s="161"/>
    </row>
    <row r="244" spans="1:7" s="99" customFormat="1" ht="24" customHeight="1" x14ac:dyDescent="0.25">
      <c r="A244" s="273"/>
      <c r="B244" s="273"/>
      <c r="C244" s="273"/>
      <c r="D244" s="273"/>
      <c r="E244" s="285"/>
      <c r="F244" s="273"/>
      <c r="G244" s="161"/>
    </row>
    <row r="245" spans="1:7" s="99" customFormat="1" ht="24" customHeight="1" x14ac:dyDescent="0.25">
      <c r="A245" s="273"/>
      <c r="B245" s="273"/>
      <c r="C245" s="273"/>
      <c r="D245" s="273"/>
      <c r="E245" s="285"/>
      <c r="F245" s="273"/>
      <c r="G245" s="161"/>
    </row>
    <row r="246" spans="1:7" s="99" customFormat="1" ht="24" customHeight="1" x14ac:dyDescent="0.25">
      <c r="A246" s="273"/>
      <c r="B246" s="273"/>
      <c r="C246" s="273"/>
      <c r="D246" s="273"/>
      <c r="E246" s="285"/>
      <c r="F246" s="273"/>
      <c r="G246" s="161"/>
    </row>
    <row r="247" spans="1:7" s="99" customFormat="1" ht="24" customHeight="1" x14ac:dyDescent="0.25">
      <c r="A247" s="273"/>
      <c r="B247" s="273"/>
      <c r="C247" s="273"/>
      <c r="D247" s="273"/>
      <c r="E247" s="285"/>
      <c r="F247" s="273"/>
      <c r="G247" s="161"/>
    </row>
    <row r="248" spans="1:7" s="99" customFormat="1" ht="24" customHeight="1" x14ac:dyDescent="0.25">
      <c r="A248" s="273"/>
      <c r="B248" s="273"/>
      <c r="C248" s="273"/>
      <c r="D248" s="273"/>
      <c r="E248" s="285"/>
      <c r="F248" s="273"/>
      <c r="G248" s="161"/>
    </row>
    <row r="249" spans="1:7" s="99" customFormat="1" ht="24" customHeight="1" x14ac:dyDescent="0.25">
      <c r="A249" s="273"/>
      <c r="B249" s="273"/>
      <c r="C249" s="273"/>
      <c r="D249" s="273"/>
      <c r="E249" s="285"/>
      <c r="F249" s="273"/>
      <c r="G249" s="161"/>
    </row>
    <row r="250" spans="1:7" s="99" customFormat="1" ht="24" customHeight="1" x14ac:dyDescent="0.25">
      <c r="A250" s="273"/>
      <c r="B250" s="273"/>
      <c r="C250" s="273"/>
      <c r="D250" s="273"/>
      <c r="E250" s="285"/>
      <c r="F250" s="273"/>
      <c r="G250" s="161"/>
    </row>
    <row r="251" spans="1:7" s="99" customFormat="1" ht="24" customHeight="1" x14ac:dyDescent="0.25">
      <c r="A251" s="273"/>
      <c r="B251" s="273"/>
      <c r="C251" s="273"/>
      <c r="D251" s="273"/>
      <c r="E251" s="285"/>
      <c r="F251" s="273"/>
      <c r="G251" s="161"/>
    </row>
    <row r="252" spans="1:7" s="99" customFormat="1" ht="24" customHeight="1" x14ac:dyDescent="0.25">
      <c r="A252" s="273"/>
      <c r="B252" s="273"/>
      <c r="C252" s="273"/>
      <c r="D252" s="273"/>
      <c r="E252" s="285"/>
      <c r="F252" s="273"/>
      <c r="G252" s="161"/>
    </row>
    <row r="253" spans="1:7" s="99" customFormat="1" ht="24" customHeight="1" x14ac:dyDescent="0.25">
      <c r="A253" s="273"/>
      <c r="B253" s="273"/>
      <c r="C253" s="273"/>
      <c r="D253" s="273"/>
      <c r="E253" s="285"/>
      <c r="F253" s="273"/>
      <c r="G253" s="161"/>
    </row>
    <row r="254" spans="1:7" s="99" customFormat="1" ht="53.25" customHeight="1" x14ac:dyDescent="0.25">
      <c r="A254" s="273"/>
      <c r="B254" s="273"/>
      <c r="C254" s="273"/>
      <c r="D254" s="273"/>
      <c r="E254" s="285"/>
      <c r="F254" s="273"/>
      <c r="G254" s="161"/>
    </row>
    <row r="255" spans="1:7" s="99" customFormat="1" ht="24" customHeight="1" x14ac:dyDescent="0.25">
      <c r="A255" s="273"/>
      <c r="B255" s="273"/>
      <c r="C255" s="273"/>
      <c r="D255" s="273"/>
      <c r="E255" s="285"/>
      <c r="F255" s="273"/>
      <c r="G255" s="161"/>
    </row>
    <row r="256" spans="1:7" s="99" customFormat="1" ht="24" customHeight="1" x14ac:dyDescent="0.25">
      <c r="A256" s="273"/>
      <c r="B256" s="273"/>
      <c r="C256" s="273"/>
      <c r="D256" s="273"/>
      <c r="E256" s="285"/>
      <c r="F256" s="273"/>
      <c r="G256" s="161"/>
    </row>
    <row r="257" spans="1:8" s="99" customFormat="1" ht="28.5" customHeight="1" x14ac:dyDescent="0.25">
      <c r="A257" s="273"/>
      <c r="B257" s="273"/>
      <c r="C257" s="273"/>
      <c r="D257" s="273"/>
      <c r="E257" s="285"/>
      <c r="F257" s="273"/>
      <c r="G257" s="161"/>
    </row>
    <row r="258" spans="1:8" s="99" customFormat="1" ht="42.75" customHeight="1" x14ac:dyDescent="0.25">
      <c r="A258" s="273"/>
      <c r="B258" s="273"/>
      <c r="C258" s="273"/>
      <c r="D258" s="273"/>
      <c r="E258" s="285"/>
      <c r="F258" s="273"/>
      <c r="G258" s="161"/>
      <c r="H258" s="286"/>
    </row>
    <row r="259" spans="1:8" s="99" customFormat="1" ht="36.75" customHeight="1" x14ac:dyDescent="0.25">
      <c r="A259" s="273"/>
      <c r="B259" s="273"/>
      <c r="C259" s="273"/>
      <c r="D259" s="273"/>
      <c r="E259" s="285"/>
      <c r="F259" s="273"/>
      <c r="G259" s="161"/>
      <c r="H259" s="286"/>
    </row>
    <row r="260" spans="1:8" s="99" customFormat="1" ht="24" customHeight="1" x14ac:dyDescent="0.25">
      <c r="A260" s="273"/>
      <c r="B260" s="273"/>
      <c r="C260" s="273"/>
      <c r="D260" s="273"/>
      <c r="E260" s="285"/>
      <c r="F260" s="273"/>
      <c r="G260" s="161"/>
      <c r="H260" s="286"/>
    </row>
    <row r="261" spans="1:8" s="99" customFormat="1" ht="24" customHeight="1" x14ac:dyDescent="0.25">
      <c r="A261" s="273"/>
      <c r="B261" s="273"/>
      <c r="C261" s="273"/>
      <c r="D261" s="273"/>
      <c r="E261" s="285"/>
      <c r="F261" s="273"/>
      <c r="G261" s="161"/>
      <c r="H261" s="286"/>
    </row>
    <row r="262" spans="1:8" s="99" customFormat="1" ht="24" customHeight="1" x14ac:dyDescent="0.25">
      <c r="A262" s="273"/>
      <c r="B262" s="273"/>
      <c r="C262" s="273"/>
      <c r="D262" s="273"/>
      <c r="E262" s="285"/>
      <c r="F262" s="273"/>
      <c r="G262" s="161"/>
      <c r="H262" s="286"/>
    </row>
    <row r="263" spans="1:8" s="99" customFormat="1" ht="24" customHeight="1" x14ac:dyDescent="0.25">
      <c r="A263" s="273"/>
      <c r="B263" s="273"/>
      <c r="C263" s="273"/>
      <c r="D263" s="273"/>
      <c r="E263" s="285"/>
      <c r="F263" s="273"/>
      <c r="G263" s="161"/>
      <c r="H263" s="286"/>
    </row>
    <row r="264" spans="1:8" s="99" customFormat="1" ht="24" customHeight="1" x14ac:dyDescent="0.25">
      <c r="A264" s="273"/>
      <c r="B264" s="273"/>
      <c r="C264" s="273"/>
      <c r="D264" s="273"/>
      <c r="E264" s="285"/>
      <c r="F264" s="273"/>
      <c r="G264" s="161"/>
      <c r="H264" s="286"/>
    </row>
    <row r="265" spans="1:8" s="99" customFormat="1" ht="24" customHeight="1" x14ac:dyDescent="0.25">
      <c r="A265" s="273"/>
      <c r="B265" s="273"/>
      <c r="C265" s="273"/>
      <c r="D265" s="273"/>
      <c r="E265" s="285"/>
      <c r="F265" s="273"/>
      <c r="G265" s="161"/>
      <c r="H265" s="286"/>
    </row>
    <row r="266" spans="1:8" s="99" customFormat="1" ht="24" customHeight="1" x14ac:dyDescent="0.25">
      <c r="A266" s="273"/>
      <c r="B266" s="273"/>
      <c r="C266" s="273"/>
      <c r="D266" s="273"/>
      <c r="E266" s="285"/>
      <c r="F266" s="273"/>
      <c r="G266" s="161"/>
      <c r="H266" s="286"/>
    </row>
    <row r="267" spans="1:8" s="99" customFormat="1" ht="24" customHeight="1" x14ac:dyDescent="0.25">
      <c r="A267" s="273"/>
      <c r="B267" s="273"/>
      <c r="C267" s="273"/>
      <c r="D267" s="273"/>
      <c r="E267" s="285"/>
      <c r="F267" s="273"/>
      <c r="G267" s="161"/>
      <c r="H267" s="286"/>
    </row>
    <row r="268" spans="1:8" s="99" customFormat="1" ht="24" customHeight="1" x14ac:dyDescent="0.25">
      <c r="A268" s="273"/>
      <c r="B268" s="273"/>
      <c r="C268" s="273"/>
      <c r="D268" s="273"/>
      <c r="E268" s="285"/>
      <c r="F268" s="273"/>
      <c r="G268" s="161"/>
      <c r="H268" s="286"/>
    </row>
    <row r="269" spans="1:8" s="99" customFormat="1" ht="24" customHeight="1" x14ac:dyDescent="0.25">
      <c r="A269" s="273"/>
      <c r="B269" s="273"/>
      <c r="C269" s="273"/>
      <c r="D269" s="273"/>
      <c r="E269" s="285"/>
      <c r="F269" s="273"/>
      <c r="G269" s="161"/>
      <c r="H269" s="286"/>
    </row>
    <row r="270" spans="1:8" s="99" customFormat="1" ht="24" customHeight="1" x14ac:dyDescent="0.25">
      <c r="A270" s="273"/>
      <c r="B270" s="273"/>
      <c r="C270" s="273"/>
      <c r="D270" s="273"/>
      <c r="E270" s="285"/>
      <c r="F270" s="273"/>
      <c r="G270" s="161"/>
      <c r="H270" s="286"/>
    </row>
    <row r="271" spans="1:8" s="99" customFormat="1" ht="24" customHeight="1" x14ac:dyDescent="0.25">
      <c r="A271" s="273"/>
      <c r="B271" s="273"/>
      <c r="C271" s="273"/>
      <c r="D271" s="273"/>
      <c r="E271" s="285"/>
      <c r="F271" s="273"/>
      <c r="G271" s="161"/>
      <c r="H271" s="286"/>
    </row>
    <row r="272" spans="1:8" s="99" customFormat="1" ht="24" customHeight="1" x14ac:dyDescent="0.25">
      <c r="A272" s="273"/>
      <c r="B272" s="273"/>
      <c r="C272" s="273"/>
      <c r="D272" s="273"/>
      <c r="E272" s="285"/>
      <c r="F272" s="273"/>
      <c r="G272" s="161"/>
      <c r="H272" s="286"/>
    </row>
    <row r="273" spans="1:8" s="99" customFormat="1" ht="24" customHeight="1" x14ac:dyDescent="0.25">
      <c r="A273" s="273"/>
      <c r="B273" s="273"/>
      <c r="C273" s="273"/>
      <c r="D273" s="273"/>
      <c r="E273" s="285"/>
      <c r="F273" s="273"/>
      <c r="G273" s="161"/>
      <c r="H273" s="286"/>
    </row>
    <row r="274" spans="1:8" s="99" customFormat="1" ht="24" customHeight="1" x14ac:dyDescent="0.25">
      <c r="A274" s="273"/>
      <c r="B274" s="273"/>
      <c r="C274" s="273"/>
      <c r="D274" s="273"/>
      <c r="E274" s="285"/>
      <c r="F274" s="273"/>
      <c r="G274" s="161"/>
      <c r="H274" s="286"/>
    </row>
    <row r="275" spans="1:8" s="99" customFormat="1" ht="24" customHeight="1" x14ac:dyDescent="0.25">
      <c r="A275" s="273"/>
      <c r="B275" s="273"/>
      <c r="C275" s="273"/>
      <c r="D275" s="273"/>
      <c r="E275" s="285"/>
      <c r="F275" s="273"/>
      <c r="G275" s="161"/>
      <c r="H275" s="286"/>
    </row>
    <row r="276" spans="1:8" s="99" customFormat="1" ht="24" customHeight="1" x14ac:dyDescent="0.25">
      <c r="A276" s="273"/>
      <c r="B276" s="273"/>
      <c r="C276" s="273"/>
      <c r="D276" s="273"/>
      <c r="E276" s="285"/>
      <c r="F276" s="273"/>
      <c r="G276" s="161"/>
    </row>
    <row r="277" spans="1:8" ht="46.5" customHeight="1" x14ac:dyDescent="0.25"/>
    <row r="278" spans="1:8" ht="21.75" customHeight="1" x14ac:dyDescent="0.25"/>
    <row r="279" spans="1:8" ht="21.75" customHeight="1" x14ac:dyDescent="0.25"/>
    <row r="280" spans="1:8" ht="21.75" customHeight="1" x14ac:dyDescent="0.25"/>
    <row r="281" spans="1:8" ht="21.75" customHeight="1" x14ac:dyDescent="0.25"/>
    <row r="282" spans="1:8" ht="21.75" customHeight="1" x14ac:dyDescent="0.25"/>
    <row r="283" spans="1:8" ht="21.75" customHeight="1" x14ac:dyDescent="0.25"/>
    <row r="284" spans="1:8" ht="21.75" customHeight="1" x14ac:dyDescent="0.25"/>
    <row r="285" spans="1:8" ht="21.75" customHeight="1" x14ac:dyDescent="0.25"/>
    <row r="286" spans="1:8" ht="21.75" customHeight="1" x14ac:dyDescent="0.25"/>
    <row r="287" spans="1:8" ht="21.75" customHeight="1" x14ac:dyDescent="0.25"/>
    <row r="289" ht="25.5" customHeight="1" x14ac:dyDescent="0.25"/>
    <row r="290" ht="25.5" customHeight="1" x14ac:dyDescent="0.25"/>
    <row r="291" ht="25.5" customHeight="1" x14ac:dyDescent="0.25"/>
    <row r="292" ht="25.5" customHeight="1" x14ac:dyDescent="0.25"/>
    <row r="293" ht="25.5" customHeight="1" x14ac:dyDescent="0.25"/>
    <row r="294" ht="25.5" customHeight="1" x14ac:dyDescent="0.25"/>
    <row r="295" ht="25.5" customHeight="1" x14ac:dyDescent="0.25"/>
    <row r="296" ht="25.5" customHeight="1" x14ac:dyDescent="0.25"/>
    <row r="297" ht="25.5" customHeight="1" x14ac:dyDescent="0.25"/>
    <row r="298" ht="25.5" customHeight="1" x14ac:dyDescent="0.25"/>
    <row r="299" ht="25.5" customHeight="1" x14ac:dyDescent="0.25"/>
    <row r="300" ht="25.5" customHeight="1" x14ac:dyDescent="0.25"/>
    <row r="301" ht="25.5" customHeight="1" x14ac:dyDescent="0.25"/>
    <row r="302" ht="25.5" customHeight="1" x14ac:dyDescent="0.25"/>
    <row r="303" ht="25.5" customHeight="1" x14ac:dyDescent="0.25"/>
    <row r="305" ht="24" customHeight="1" x14ac:dyDescent="0.25"/>
    <row r="306" ht="24" customHeight="1" x14ac:dyDescent="0.25"/>
    <row r="307" ht="24" customHeight="1" x14ac:dyDescent="0.25"/>
    <row r="308" ht="24" customHeight="1" x14ac:dyDescent="0.25"/>
    <row r="309" ht="35.25" customHeight="1" x14ac:dyDescent="0.25"/>
    <row r="310" ht="28.5" customHeight="1" x14ac:dyDescent="0.25"/>
    <row r="311" ht="28.5" customHeight="1" x14ac:dyDescent="0.25"/>
    <row r="312" ht="28.5" customHeight="1" x14ac:dyDescent="0.25"/>
    <row r="313" ht="28.5" customHeight="1" x14ac:dyDescent="0.25"/>
    <row r="314" ht="28.5" customHeight="1" x14ac:dyDescent="0.25"/>
    <row r="315" ht="28.5" customHeight="1" x14ac:dyDescent="0.25"/>
    <row r="316" ht="30" customHeight="1" x14ac:dyDescent="0.25"/>
    <row r="317" ht="24" customHeight="1" x14ac:dyDescent="0.25"/>
    <row r="318" ht="29.25" customHeight="1" x14ac:dyDescent="0.25"/>
    <row r="319" ht="29.25" customHeight="1" x14ac:dyDescent="0.25"/>
    <row r="320" ht="29.25" customHeight="1" x14ac:dyDescent="0.25"/>
    <row r="321" spans="1:7" ht="29.25" customHeight="1" x14ac:dyDescent="0.25"/>
    <row r="322" spans="1:7" ht="29.25" customHeight="1" x14ac:dyDescent="0.25"/>
    <row r="323" spans="1:7" ht="29.25" customHeight="1" x14ac:dyDescent="0.25"/>
    <row r="324" spans="1:7" ht="29.25" customHeight="1" x14ac:dyDescent="0.25"/>
    <row r="325" spans="1:7" ht="29.25" customHeight="1" x14ac:dyDescent="0.25"/>
    <row r="326" spans="1:7" s="161" customFormat="1" ht="51" customHeight="1" x14ac:dyDescent="0.25">
      <c r="A326" s="273"/>
      <c r="B326" s="273"/>
      <c r="C326" s="273"/>
      <c r="D326" s="273"/>
      <c r="E326" s="285"/>
      <c r="F326" s="273"/>
    </row>
    <row r="327" spans="1:7" s="127" customFormat="1" ht="18.75" customHeight="1" x14ac:dyDescent="0.3">
      <c r="A327" s="273"/>
      <c r="B327" s="273"/>
      <c r="C327" s="273"/>
      <c r="D327" s="273"/>
      <c r="E327" s="285"/>
      <c r="F327" s="273"/>
      <c r="G327" s="161"/>
    </row>
    <row r="328" spans="1:7" s="127" customFormat="1" ht="18.75" x14ac:dyDescent="0.3">
      <c r="A328" s="273"/>
      <c r="B328" s="273"/>
      <c r="C328" s="273"/>
      <c r="D328" s="273"/>
      <c r="E328" s="285"/>
      <c r="F328" s="273"/>
      <c r="G328" s="161"/>
    </row>
  </sheetData>
  <mergeCells count="19">
    <mergeCell ref="A184:D184"/>
    <mergeCell ref="A37:D37"/>
    <mergeCell ref="A212:D213"/>
    <mergeCell ref="A12:D12"/>
    <mergeCell ref="A193:D193"/>
    <mergeCell ref="A211:B211"/>
    <mergeCell ref="A178:D178"/>
    <mergeCell ref="A64:D64"/>
    <mergeCell ref="A1:B4"/>
    <mergeCell ref="C1:G4"/>
    <mergeCell ref="D5:G5"/>
    <mergeCell ref="A6:G9"/>
    <mergeCell ref="A10:A11"/>
    <mergeCell ref="B10:B11"/>
    <mergeCell ref="C10:C11"/>
    <mergeCell ref="D10:D11"/>
    <mergeCell ref="E10:E11"/>
    <mergeCell ref="F10:F11"/>
    <mergeCell ref="G10:G11"/>
  </mergeCells>
  <conditionalFormatting sqref="B167">
    <cfRule type="duplicateValues" dxfId="9" priority="13"/>
    <cfRule type="duplicateValues" dxfId="8" priority="14"/>
  </conditionalFormatting>
  <conditionalFormatting sqref="B162:B165">
    <cfRule type="duplicateValues" dxfId="7" priority="15"/>
    <cfRule type="duplicateValues" dxfId="6" priority="16"/>
  </conditionalFormatting>
  <conditionalFormatting sqref="B157:B160">
    <cfRule type="duplicateValues" dxfId="5" priority="19"/>
    <cfRule type="duplicateValues" dxfId="4" priority="20"/>
  </conditionalFormatting>
  <conditionalFormatting sqref="B105">
    <cfRule type="duplicateValues" dxfId="3" priority="3"/>
  </conditionalFormatting>
  <conditionalFormatting sqref="B105">
    <cfRule type="duplicateValues" dxfId="2" priority="2"/>
  </conditionalFormatting>
  <conditionalFormatting sqref="B65">
    <cfRule type="duplicateValues" dxfId="1" priority="1"/>
  </conditionalFormatting>
  <conditionalFormatting sqref="B106:B125 B67:B68 B70:B104">
    <cfRule type="duplicateValues" dxfId="0" priority="23"/>
  </conditionalFormatting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0" sqref="H10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25" zoomScale="115" zoomScaleNormal="115" workbookViewId="0">
      <selection activeCell="D13" sqref="D13"/>
    </sheetView>
  </sheetViews>
  <sheetFormatPr defaultRowHeight="15" x14ac:dyDescent="0.25"/>
  <cols>
    <col min="1" max="1" width="4.28515625" style="11" customWidth="1"/>
    <col min="2" max="2" width="21.7109375" style="11" customWidth="1"/>
    <col min="3" max="3" width="12.85546875" style="11" customWidth="1"/>
    <col min="4" max="4" width="13.140625" style="11" customWidth="1"/>
    <col min="5" max="6" width="9.140625" style="11"/>
    <col min="7" max="7" width="17" style="11" customWidth="1"/>
    <col min="8" max="10" width="9.140625" style="11"/>
    <col min="11" max="11" width="11.140625" style="11" customWidth="1"/>
    <col min="12" max="12" width="15.5703125" style="11" customWidth="1"/>
    <col min="13" max="16384" width="9.140625" style="11"/>
  </cols>
  <sheetData>
    <row r="1" spans="1:16" x14ac:dyDescent="0.25">
      <c r="K1" s="392" t="s">
        <v>64</v>
      </c>
      <c r="L1" s="392"/>
    </row>
    <row r="2" spans="1:16" ht="61.5" customHeight="1" x14ac:dyDescent="0.25">
      <c r="A2" s="391" t="s">
        <v>111</v>
      </c>
      <c r="B2" s="391"/>
      <c r="C2" s="391"/>
      <c r="D2" s="391"/>
      <c r="E2" s="391"/>
      <c r="F2" s="391" t="s">
        <v>114</v>
      </c>
      <c r="G2" s="391"/>
      <c r="H2" s="391"/>
      <c r="I2" s="391"/>
      <c r="J2" s="391"/>
      <c r="K2" s="391"/>
      <c r="L2" s="391"/>
      <c r="O2" s="393"/>
      <c r="P2" s="393"/>
    </row>
    <row r="3" spans="1:16" ht="28.5" customHeight="1" x14ac:dyDescent="0.25">
      <c r="A3" s="395" t="s">
        <v>406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4"/>
      <c r="N3" s="394"/>
      <c r="O3" s="394"/>
      <c r="P3" s="394"/>
    </row>
    <row r="4" spans="1:16" ht="15.75" customHeight="1" x14ac:dyDescent="0.3">
      <c r="A4" s="390" t="s">
        <v>410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</row>
    <row r="5" spans="1:16" ht="24" customHeight="1" x14ac:dyDescent="0.25">
      <c r="A5" s="13"/>
      <c r="K5" s="350"/>
    </row>
    <row r="6" spans="1:16" ht="59.25" customHeight="1" x14ac:dyDescent="0.25">
      <c r="A6" s="386" t="s">
        <v>0</v>
      </c>
      <c r="B6" s="386" t="s">
        <v>1</v>
      </c>
      <c r="C6" s="386" t="s">
        <v>14</v>
      </c>
      <c r="D6" s="386" t="s">
        <v>123</v>
      </c>
      <c r="E6" s="386" t="s">
        <v>15</v>
      </c>
      <c r="F6" s="386"/>
      <c r="G6" s="386"/>
      <c r="H6" s="334" t="s">
        <v>16</v>
      </c>
      <c r="I6" s="334"/>
      <c r="J6" s="334"/>
      <c r="K6" s="387" t="s">
        <v>21</v>
      </c>
      <c r="L6" s="387" t="s">
        <v>124</v>
      </c>
    </row>
    <row r="7" spans="1:16" ht="17.25" customHeight="1" x14ac:dyDescent="0.25">
      <c r="A7" s="386"/>
      <c r="B7" s="386"/>
      <c r="C7" s="386"/>
      <c r="D7" s="386"/>
      <c r="E7" s="386" t="s">
        <v>17</v>
      </c>
      <c r="F7" s="386"/>
      <c r="G7" s="386" t="s">
        <v>18</v>
      </c>
      <c r="H7" s="386" t="s">
        <v>19</v>
      </c>
      <c r="I7" s="386" t="s">
        <v>20</v>
      </c>
      <c r="J7" s="386"/>
      <c r="K7" s="388"/>
      <c r="L7" s="388"/>
    </row>
    <row r="8" spans="1:16" ht="60" customHeight="1" x14ac:dyDescent="0.25">
      <c r="A8" s="386"/>
      <c r="B8" s="386"/>
      <c r="C8" s="386"/>
      <c r="D8" s="386"/>
      <c r="E8" s="386"/>
      <c r="F8" s="386"/>
      <c r="G8" s="386"/>
      <c r="H8" s="386"/>
      <c r="I8" s="386"/>
      <c r="J8" s="386"/>
      <c r="K8" s="388"/>
      <c r="L8" s="388"/>
    </row>
    <row r="9" spans="1:16" ht="23.25" customHeight="1" x14ac:dyDescent="0.25">
      <c r="A9" s="386"/>
      <c r="B9" s="386"/>
      <c r="C9" s="386"/>
      <c r="D9" s="386"/>
      <c r="E9" s="53" t="s">
        <v>22</v>
      </c>
      <c r="F9" s="53" t="s">
        <v>23</v>
      </c>
      <c r="G9" s="386"/>
      <c r="H9" s="386"/>
      <c r="I9" s="53" t="s">
        <v>24</v>
      </c>
      <c r="J9" s="53" t="s">
        <v>25</v>
      </c>
      <c r="K9" s="389"/>
      <c r="L9" s="389"/>
    </row>
    <row r="10" spans="1:16" s="14" customFormat="1" ht="29.25" customHeight="1" x14ac:dyDescent="0.3">
      <c r="A10" s="28"/>
      <c r="B10" s="28"/>
      <c r="C10" s="54"/>
      <c r="D10" s="22">
        <v>1</v>
      </c>
      <c r="E10" s="22">
        <v>2</v>
      </c>
      <c r="F10" s="22">
        <v>3</v>
      </c>
      <c r="G10" s="22">
        <v>4</v>
      </c>
      <c r="H10" s="22">
        <v>5</v>
      </c>
      <c r="I10" s="22">
        <v>6</v>
      </c>
      <c r="J10" s="22">
        <v>7</v>
      </c>
      <c r="K10" s="22">
        <v>8</v>
      </c>
      <c r="L10" s="22">
        <v>9</v>
      </c>
    </row>
    <row r="11" spans="1:16" s="14" customFormat="1" ht="28.5" customHeight="1" x14ac:dyDescent="0.3">
      <c r="A11" s="377" t="s">
        <v>9</v>
      </c>
      <c r="B11" s="378" t="s">
        <v>10</v>
      </c>
      <c r="C11" s="330" t="s">
        <v>26</v>
      </c>
      <c r="D11" s="28">
        <f>D13</f>
        <v>1</v>
      </c>
      <c r="E11" s="28">
        <f t="shared" ref="E11:L11" si="0">E13</f>
        <v>0</v>
      </c>
      <c r="F11" s="28">
        <f t="shared" si="0"/>
        <v>0</v>
      </c>
      <c r="G11" s="28">
        <f t="shared" si="0"/>
        <v>0</v>
      </c>
      <c r="H11" s="28">
        <f t="shared" si="0"/>
        <v>0</v>
      </c>
      <c r="I11" s="28">
        <f t="shared" si="0"/>
        <v>0</v>
      </c>
      <c r="J11" s="28">
        <f t="shared" si="0"/>
        <v>0</v>
      </c>
      <c r="K11" s="28">
        <f t="shared" si="0"/>
        <v>0</v>
      </c>
      <c r="L11" s="28">
        <f t="shared" si="0"/>
        <v>1</v>
      </c>
    </row>
    <row r="12" spans="1:16" s="14" customFormat="1" ht="21" customHeight="1" x14ac:dyDescent="0.3">
      <c r="A12" s="377"/>
      <c r="B12" s="378"/>
      <c r="C12" s="330" t="s">
        <v>5</v>
      </c>
      <c r="D12" s="28">
        <f>D14</f>
        <v>2</v>
      </c>
      <c r="E12" s="28">
        <f t="shared" ref="E12:L12" si="1">E14</f>
        <v>0</v>
      </c>
      <c r="F12" s="28">
        <f t="shared" si="1"/>
        <v>0</v>
      </c>
      <c r="G12" s="28">
        <f t="shared" si="1"/>
        <v>1</v>
      </c>
      <c r="H12" s="28">
        <f t="shared" si="1"/>
        <v>0</v>
      </c>
      <c r="I12" s="28">
        <f t="shared" si="1"/>
        <v>0</v>
      </c>
      <c r="J12" s="28">
        <f t="shared" si="1"/>
        <v>0</v>
      </c>
      <c r="K12" s="28">
        <f t="shared" si="1"/>
        <v>0</v>
      </c>
      <c r="L12" s="28">
        <f t="shared" si="1"/>
        <v>1</v>
      </c>
    </row>
    <row r="13" spans="1:16" s="14" customFormat="1" ht="20.25" customHeight="1" x14ac:dyDescent="0.3">
      <c r="A13" s="379">
        <v>1</v>
      </c>
      <c r="B13" s="380" t="s">
        <v>100</v>
      </c>
      <c r="C13" s="331" t="s">
        <v>26</v>
      </c>
      <c r="D13" s="19">
        <v>1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f>'7.1'!E12</f>
        <v>1</v>
      </c>
    </row>
    <row r="14" spans="1:16" s="14" customFormat="1" ht="28.5" customHeight="1" x14ac:dyDescent="0.3">
      <c r="A14" s="379"/>
      <c r="B14" s="381"/>
      <c r="C14" s="22" t="s">
        <v>5</v>
      </c>
      <c r="D14" s="20">
        <v>2</v>
      </c>
      <c r="E14" s="20">
        <v>0</v>
      </c>
      <c r="F14" s="20">
        <v>0</v>
      </c>
      <c r="G14" s="20">
        <v>1</v>
      </c>
      <c r="H14" s="20">
        <v>0</v>
      </c>
      <c r="I14" s="20">
        <v>0</v>
      </c>
      <c r="J14" s="20">
        <v>0</v>
      </c>
      <c r="K14" s="20">
        <v>0</v>
      </c>
      <c r="L14" s="20">
        <f>'7.1'!F12</f>
        <v>1</v>
      </c>
    </row>
    <row r="15" spans="1:16" s="14" customFormat="1" ht="20.25" customHeight="1" x14ac:dyDescent="0.3">
      <c r="A15" s="383" t="s">
        <v>11</v>
      </c>
      <c r="B15" s="384" t="s">
        <v>12</v>
      </c>
      <c r="C15" s="328" t="s">
        <v>26</v>
      </c>
      <c r="D15" s="328">
        <f>D17+D19+D21+D23+D25+D27+D29+D31</f>
        <v>10</v>
      </c>
      <c r="E15" s="328">
        <f t="shared" ref="E15:K15" si="2">E17+E19+E21+E23+E25+E27+E29+E31</f>
        <v>2</v>
      </c>
      <c r="F15" s="328">
        <f t="shared" si="2"/>
        <v>1</v>
      </c>
      <c r="G15" s="328">
        <f t="shared" si="2"/>
        <v>1</v>
      </c>
      <c r="H15" s="328">
        <f t="shared" si="2"/>
        <v>1</v>
      </c>
      <c r="I15" s="328">
        <f t="shared" si="2"/>
        <v>0</v>
      </c>
      <c r="J15" s="328">
        <f t="shared" si="2"/>
        <v>0</v>
      </c>
      <c r="K15" s="328">
        <f t="shared" si="2"/>
        <v>0</v>
      </c>
      <c r="L15" s="328">
        <f>L17+L19+L21+L23+L25+L27+L29+L31</f>
        <v>7</v>
      </c>
    </row>
    <row r="16" spans="1:16" s="14" customFormat="1" ht="27" customHeight="1" x14ac:dyDescent="0.3">
      <c r="A16" s="383"/>
      <c r="B16" s="385"/>
      <c r="C16" s="328" t="s">
        <v>5</v>
      </c>
      <c r="D16" s="328">
        <f>D18+D20+D22+D24+D26+D28+D30+D32</f>
        <v>22</v>
      </c>
      <c r="E16" s="328">
        <f t="shared" ref="E16:L16" si="3">E18+E20+E22+E24+E26+E28+E30+E32</f>
        <v>4</v>
      </c>
      <c r="F16" s="328">
        <f t="shared" si="3"/>
        <v>4</v>
      </c>
      <c r="G16" s="328">
        <f t="shared" si="3"/>
        <v>1</v>
      </c>
      <c r="H16" s="328">
        <f t="shared" si="3"/>
        <v>1</v>
      </c>
      <c r="I16" s="328">
        <f t="shared" si="3"/>
        <v>0</v>
      </c>
      <c r="J16" s="328">
        <f t="shared" si="3"/>
        <v>0</v>
      </c>
      <c r="K16" s="328">
        <f t="shared" si="3"/>
        <v>0</v>
      </c>
      <c r="L16" s="328">
        <f t="shared" si="3"/>
        <v>14</v>
      </c>
    </row>
    <row r="17" spans="1:12" s="15" customFormat="1" ht="29.25" customHeight="1" x14ac:dyDescent="0.3">
      <c r="A17" s="382">
        <v>1</v>
      </c>
      <c r="B17" s="376" t="s">
        <v>101</v>
      </c>
      <c r="C17" s="202" t="s">
        <v>26</v>
      </c>
      <c r="D17" s="326">
        <v>0</v>
      </c>
      <c r="E17" s="326">
        <v>0</v>
      </c>
      <c r="F17" s="326">
        <v>0</v>
      </c>
      <c r="G17" s="326">
        <v>0</v>
      </c>
      <c r="H17" s="326">
        <v>0</v>
      </c>
      <c r="I17" s="326">
        <v>0</v>
      </c>
      <c r="J17" s="326">
        <v>0</v>
      </c>
      <c r="K17" s="326">
        <v>0</v>
      </c>
      <c r="L17" s="326">
        <f>'7.1'!E14</f>
        <v>0</v>
      </c>
    </row>
    <row r="18" spans="1:12" s="14" customFormat="1" ht="18.75" customHeight="1" x14ac:dyDescent="0.3">
      <c r="A18" s="382"/>
      <c r="B18" s="376"/>
      <c r="C18" s="122" t="s">
        <v>5</v>
      </c>
      <c r="D18" s="337">
        <v>0</v>
      </c>
      <c r="E18" s="337">
        <v>0</v>
      </c>
      <c r="F18" s="337">
        <v>0</v>
      </c>
      <c r="G18" s="337">
        <v>0</v>
      </c>
      <c r="H18" s="337">
        <v>0</v>
      </c>
      <c r="I18" s="337">
        <v>0</v>
      </c>
      <c r="J18" s="337">
        <v>0</v>
      </c>
      <c r="K18" s="337">
        <v>0</v>
      </c>
      <c r="L18" s="337">
        <f>'7.1'!F14</f>
        <v>0</v>
      </c>
    </row>
    <row r="19" spans="1:12" s="14" customFormat="1" ht="21.75" customHeight="1" x14ac:dyDescent="0.3">
      <c r="A19" s="382">
        <v>2</v>
      </c>
      <c r="B19" s="376" t="s">
        <v>102</v>
      </c>
      <c r="C19" s="106" t="s">
        <v>26</v>
      </c>
      <c r="D19" s="326">
        <v>0</v>
      </c>
      <c r="E19" s="326">
        <v>0</v>
      </c>
      <c r="F19" s="326">
        <v>0</v>
      </c>
      <c r="G19" s="326">
        <v>0</v>
      </c>
      <c r="H19" s="326">
        <v>0</v>
      </c>
      <c r="I19" s="326">
        <v>0</v>
      </c>
      <c r="J19" s="326">
        <v>0</v>
      </c>
      <c r="K19" s="326">
        <v>0</v>
      </c>
      <c r="L19" s="326">
        <f>'7.1'!E15</f>
        <v>0</v>
      </c>
    </row>
    <row r="20" spans="1:12" s="14" customFormat="1" ht="20.25" customHeight="1" x14ac:dyDescent="0.3">
      <c r="A20" s="382"/>
      <c r="B20" s="376"/>
      <c r="C20" s="122" t="s">
        <v>5</v>
      </c>
      <c r="D20" s="337">
        <v>0</v>
      </c>
      <c r="E20" s="337">
        <v>0</v>
      </c>
      <c r="F20" s="337">
        <v>0</v>
      </c>
      <c r="G20" s="337">
        <v>0</v>
      </c>
      <c r="H20" s="337">
        <v>0</v>
      </c>
      <c r="I20" s="337">
        <v>0</v>
      </c>
      <c r="J20" s="337">
        <v>0</v>
      </c>
      <c r="K20" s="337">
        <v>0</v>
      </c>
      <c r="L20" s="337">
        <f>'7.1'!F15</f>
        <v>0</v>
      </c>
    </row>
    <row r="21" spans="1:12" s="15" customFormat="1" ht="26.25" customHeight="1" x14ac:dyDescent="0.3">
      <c r="A21" s="382">
        <v>3</v>
      </c>
      <c r="B21" s="376" t="s">
        <v>104</v>
      </c>
      <c r="C21" s="327" t="s">
        <v>26</v>
      </c>
      <c r="D21" s="327">
        <v>4</v>
      </c>
      <c r="E21" s="327">
        <v>0</v>
      </c>
      <c r="F21" s="327">
        <v>1</v>
      </c>
      <c r="G21" s="327">
        <v>0</v>
      </c>
      <c r="H21" s="327">
        <v>1</v>
      </c>
      <c r="I21" s="327">
        <v>0</v>
      </c>
      <c r="J21" s="327">
        <v>0</v>
      </c>
      <c r="K21" s="327">
        <v>0</v>
      </c>
      <c r="L21" s="327">
        <f>'7.1'!E16</f>
        <v>4</v>
      </c>
    </row>
    <row r="22" spans="1:12" s="14" customFormat="1" ht="18.75" customHeight="1" x14ac:dyDescent="0.3">
      <c r="A22" s="382"/>
      <c r="B22" s="376"/>
      <c r="C22" s="122" t="s">
        <v>5</v>
      </c>
      <c r="D22" s="122">
        <v>13</v>
      </c>
      <c r="E22" s="122">
        <v>0</v>
      </c>
      <c r="F22" s="122">
        <v>4</v>
      </c>
      <c r="G22" s="122">
        <v>0</v>
      </c>
      <c r="H22" s="122">
        <v>1</v>
      </c>
      <c r="I22" s="122">
        <v>0</v>
      </c>
      <c r="J22" s="122">
        <v>0</v>
      </c>
      <c r="K22" s="122">
        <v>0</v>
      </c>
      <c r="L22" s="122">
        <f>'7.1'!F16</f>
        <v>10</v>
      </c>
    </row>
    <row r="23" spans="1:12" s="15" customFormat="1" ht="27.75" customHeight="1" x14ac:dyDescent="0.3">
      <c r="A23" s="397">
        <v>4</v>
      </c>
      <c r="B23" s="398" t="s">
        <v>105</v>
      </c>
      <c r="C23" s="267" t="s">
        <v>26</v>
      </c>
      <c r="D23" s="267">
        <v>0</v>
      </c>
      <c r="E23" s="267">
        <v>0</v>
      </c>
      <c r="F23" s="267">
        <v>0</v>
      </c>
      <c r="G23" s="267">
        <v>0</v>
      </c>
      <c r="H23" s="267">
        <v>0</v>
      </c>
      <c r="I23" s="267">
        <v>0</v>
      </c>
      <c r="J23" s="267">
        <v>0</v>
      </c>
      <c r="K23" s="267">
        <v>0</v>
      </c>
      <c r="L23" s="209">
        <f>'7.1'!E17</f>
        <v>0</v>
      </c>
    </row>
    <row r="24" spans="1:12" s="14" customFormat="1" ht="21.75" customHeight="1" x14ac:dyDescent="0.3">
      <c r="A24" s="397"/>
      <c r="B24" s="398"/>
      <c r="C24" s="336" t="s">
        <v>5</v>
      </c>
      <c r="D24" s="336">
        <v>0</v>
      </c>
      <c r="E24" s="336">
        <v>0</v>
      </c>
      <c r="F24" s="336">
        <v>0</v>
      </c>
      <c r="G24" s="336">
        <v>0</v>
      </c>
      <c r="H24" s="336">
        <v>0</v>
      </c>
      <c r="I24" s="336">
        <v>0</v>
      </c>
      <c r="J24" s="336">
        <v>0</v>
      </c>
      <c r="K24" s="336">
        <v>0</v>
      </c>
      <c r="L24" s="338">
        <f>'7.1'!F17</f>
        <v>0</v>
      </c>
    </row>
    <row r="25" spans="1:12" s="15" customFormat="1" ht="26.25" customHeight="1" x14ac:dyDescent="0.3">
      <c r="A25" s="382">
        <v>5</v>
      </c>
      <c r="B25" s="376" t="s">
        <v>106</v>
      </c>
      <c r="C25" s="106" t="s">
        <v>26</v>
      </c>
      <c r="D25" s="327">
        <v>0</v>
      </c>
      <c r="E25" s="327">
        <v>0</v>
      </c>
      <c r="F25" s="327">
        <v>0</v>
      </c>
      <c r="G25" s="327">
        <v>0</v>
      </c>
      <c r="H25" s="327">
        <v>0</v>
      </c>
      <c r="I25" s="327">
        <v>0</v>
      </c>
      <c r="J25" s="327">
        <v>0</v>
      </c>
      <c r="K25" s="327">
        <v>0</v>
      </c>
      <c r="L25" s="326">
        <f>'7.1'!E18</f>
        <v>0</v>
      </c>
    </row>
    <row r="26" spans="1:12" s="14" customFormat="1" ht="26.25" customHeight="1" x14ac:dyDescent="0.3">
      <c r="A26" s="382"/>
      <c r="B26" s="376"/>
      <c r="C26" s="122" t="s">
        <v>5</v>
      </c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37">
        <f>'7.1'!F18</f>
        <v>0</v>
      </c>
    </row>
    <row r="27" spans="1:12" s="15" customFormat="1" ht="21.75" customHeight="1" x14ac:dyDescent="0.3">
      <c r="A27" s="382">
        <v>6</v>
      </c>
      <c r="B27" s="376" t="s">
        <v>107</v>
      </c>
      <c r="C27" s="180" t="s">
        <v>26</v>
      </c>
      <c r="D27" s="327">
        <v>1</v>
      </c>
      <c r="E27" s="327">
        <v>0</v>
      </c>
      <c r="F27" s="327">
        <v>0</v>
      </c>
      <c r="G27" s="327">
        <v>0</v>
      </c>
      <c r="H27" s="327">
        <v>0</v>
      </c>
      <c r="I27" s="327">
        <v>0</v>
      </c>
      <c r="J27" s="327">
        <v>0</v>
      </c>
      <c r="K27" s="327">
        <v>0</v>
      </c>
      <c r="L27" s="326">
        <f>'7.1'!E19</f>
        <v>1</v>
      </c>
    </row>
    <row r="28" spans="1:12" s="14" customFormat="1" ht="21" customHeight="1" x14ac:dyDescent="0.3">
      <c r="A28" s="382"/>
      <c r="B28" s="376"/>
      <c r="C28" s="122" t="s">
        <v>5</v>
      </c>
      <c r="D28" s="122">
        <v>2</v>
      </c>
      <c r="E28" s="122">
        <v>0</v>
      </c>
      <c r="F28" s="122">
        <v>0</v>
      </c>
      <c r="G28" s="122">
        <v>0</v>
      </c>
      <c r="H28" s="122">
        <v>0</v>
      </c>
      <c r="I28" s="122">
        <v>0</v>
      </c>
      <c r="J28" s="122">
        <v>0</v>
      </c>
      <c r="K28" s="122">
        <v>0</v>
      </c>
      <c r="L28" s="337">
        <f>'7.1'!F19</f>
        <v>2</v>
      </c>
    </row>
    <row r="29" spans="1:12" s="15" customFormat="1" ht="27.75" customHeight="1" x14ac:dyDescent="0.3">
      <c r="A29" s="382">
        <v>7</v>
      </c>
      <c r="B29" s="376" t="s">
        <v>108</v>
      </c>
      <c r="C29" s="202" t="s">
        <v>26</v>
      </c>
      <c r="D29" s="327">
        <v>2</v>
      </c>
      <c r="E29" s="327">
        <v>2</v>
      </c>
      <c r="F29" s="327">
        <v>0</v>
      </c>
      <c r="G29" s="327">
        <v>0</v>
      </c>
      <c r="H29" s="327">
        <v>0</v>
      </c>
      <c r="I29" s="327">
        <v>0</v>
      </c>
      <c r="J29" s="327">
        <v>0</v>
      </c>
      <c r="K29" s="327">
        <v>0</v>
      </c>
      <c r="L29" s="327">
        <f>'7.1'!E20</f>
        <v>0</v>
      </c>
    </row>
    <row r="30" spans="1:12" s="14" customFormat="1" ht="20.25" customHeight="1" x14ac:dyDescent="0.3">
      <c r="A30" s="382"/>
      <c r="B30" s="376"/>
      <c r="C30" s="122" t="s">
        <v>5</v>
      </c>
      <c r="D30" s="122">
        <v>4</v>
      </c>
      <c r="E30" s="122">
        <v>4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f>'7.1'!F20</f>
        <v>0</v>
      </c>
    </row>
    <row r="31" spans="1:12" s="15" customFormat="1" ht="27" customHeight="1" x14ac:dyDescent="0.3">
      <c r="A31" s="382">
        <v>8</v>
      </c>
      <c r="B31" s="376" t="s">
        <v>109</v>
      </c>
      <c r="C31" s="202" t="s">
        <v>26</v>
      </c>
      <c r="D31" s="327">
        <v>3</v>
      </c>
      <c r="E31" s="327">
        <v>0</v>
      </c>
      <c r="F31" s="327">
        <v>0</v>
      </c>
      <c r="G31" s="327">
        <v>1</v>
      </c>
      <c r="H31" s="327">
        <v>0</v>
      </c>
      <c r="I31" s="327">
        <v>0</v>
      </c>
      <c r="J31" s="327">
        <v>0</v>
      </c>
      <c r="K31" s="327">
        <v>0</v>
      </c>
      <c r="L31" s="327">
        <f>'7.1'!E21</f>
        <v>2</v>
      </c>
    </row>
    <row r="32" spans="1:12" s="14" customFormat="1" ht="17.25" x14ac:dyDescent="0.3">
      <c r="A32" s="382"/>
      <c r="B32" s="376"/>
      <c r="C32" s="122" t="s">
        <v>5</v>
      </c>
      <c r="D32" s="122">
        <v>3</v>
      </c>
      <c r="E32" s="122">
        <v>0</v>
      </c>
      <c r="F32" s="122">
        <v>0</v>
      </c>
      <c r="G32" s="122">
        <v>1</v>
      </c>
      <c r="H32" s="122">
        <v>0</v>
      </c>
      <c r="I32" s="122">
        <v>0</v>
      </c>
      <c r="J32" s="122">
        <v>0</v>
      </c>
      <c r="K32" s="122">
        <v>0</v>
      </c>
      <c r="L32" s="122">
        <f>'7.1'!F21</f>
        <v>2</v>
      </c>
    </row>
    <row r="33" spans="1:12" s="14" customFormat="1" ht="23.25" customHeight="1" x14ac:dyDescent="0.3">
      <c r="A33" s="383" t="s">
        <v>27</v>
      </c>
      <c r="B33" s="396" t="s">
        <v>28</v>
      </c>
      <c r="C33" s="204" t="s">
        <v>26</v>
      </c>
      <c r="D33" s="328">
        <f>D11+D15</f>
        <v>11</v>
      </c>
      <c r="E33" s="328">
        <f t="shared" ref="E33:K33" si="4">E11+E15</f>
        <v>2</v>
      </c>
      <c r="F33" s="328">
        <f t="shared" si="4"/>
        <v>1</v>
      </c>
      <c r="G33" s="328">
        <f t="shared" si="4"/>
        <v>1</v>
      </c>
      <c r="H33" s="328">
        <f t="shared" si="4"/>
        <v>1</v>
      </c>
      <c r="I33" s="328">
        <f t="shared" si="4"/>
        <v>0</v>
      </c>
      <c r="J33" s="328">
        <f t="shared" si="4"/>
        <v>0</v>
      </c>
      <c r="K33" s="328">
        <f t="shared" si="4"/>
        <v>0</v>
      </c>
      <c r="L33" s="328">
        <f>L11+L15</f>
        <v>8</v>
      </c>
    </row>
    <row r="34" spans="1:12" s="4" customFormat="1" ht="18.75" x14ac:dyDescent="0.3">
      <c r="A34" s="383"/>
      <c r="B34" s="396"/>
      <c r="C34" s="204" t="s">
        <v>5</v>
      </c>
      <c r="D34" s="328">
        <f>D12+D16</f>
        <v>24</v>
      </c>
      <c r="E34" s="328">
        <f t="shared" ref="E34:L34" si="5">E12+E16</f>
        <v>4</v>
      </c>
      <c r="F34" s="328">
        <f t="shared" si="5"/>
        <v>4</v>
      </c>
      <c r="G34" s="328">
        <f t="shared" si="5"/>
        <v>2</v>
      </c>
      <c r="H34" s="328">
        <f t="shared" si="5"/>
        <v>1</v>
      </c>
      <c r="I34" s="328">
        <f t="shared" si="5"/>
        <v>0</v>
      </c>
      <c r="J34" s="328">
        <f t="shared" si="5"/>
        <v>0</v>
      </c>
      <c r="K34" s="328">
        <f t="shared" si="5"/>
        <v>0</v>
      </c>
      <c r="L34" s="328">
        <f t="shared" si="5"/>
        <v>15</v>
      </c>
    </row>
    <row r="35" spans="1:12" s="4" customFormat="1" ht="18.75" x14ac:dyDescent="0.3">
      <c r="A35" s="363"/>
      <c r="B35" s="364"/>
      <c r="C35" s="364"/>
      <c r="H35" s="333"/>
      <c r="I35" s="333"/>
      <c r="J35" s="333"/>
      <c r="K35" s="333"/>
      <c r="L35" s="333"/>
    </row>
    <row r="36" spans="1:12" ht="18.75" x14ac:dyDescent="0.3">
      <c r="A36" s="365"/>
      <c r="B36" s="365"/>
      <c r="C36" s="365"/>
      <c r="D36" s="16"/>
      <c r="E36" s="16"/>
      <c r="F36" s="16"/>
      <c r="G36" s="16"/>
      <c r="H36" s="335"/>
      <c r="I36" s="335"/>
      <c r="J36" s="335"/>
      <c r="K36" s="335"/>
      <c r="L36" s="335"/>
    </row>
  </sheetData>
  <mergeCells count="43">
    <mergeCell ref="A35:C36"/>
    <mergeCell ref="C6:C9"/>
    <mergeCell ref="D6:D9"/>
    <mergeCell ref="A33:A34"/>
    <mergeCell ref="B33:B34"/>
    <mergeCell ref="A29:A30"/>
    <mergeCell ref="B29:B30"/>
    <mergeCell ref="A31:A32"/>
    <mergeCell ref="B31:B32"/>
    <mergeCell ref="A27:A28"/>
    <mergeCell ref="B27:B28"/>
    <mergeCell ref="A21:A22"/>
    <mergeCell ref="B21:B22"/>
    <mergeCell ref="A23:A24"/>
    <mergeCell ref="B23:B24"/>
    <mergeCell ref="A25:A26"/>
    <mergeCell ref="F2:L2"/>
    <mergeCell ref="A2:E2"/>
    <mergeCell ref="K1:L1"/>
    <mergeCell ref="O2:P2"/>
    <mergeCell ref="M3:P3"/>
    <mergeCell ref="A3:L3"/>
    <mergeCell ref="H7:H9"/>
    <mergeCell ref="I7:J8"/>
    <mergeCell ref="K6:K9"/>
    <mergeCell ref="L6:L9"/>
    <mergeCell ref="A4:L4"/>
    <mergeCell ref="A6:A9"/>
    <mergeCell ref="E6:G6"/>
    <mergeCell ref="E7:F8"/>
    <mergeCell ref="G7:G9"/>
    <mergeCell ref="B6:B9"/>
    <mergeCell ref="B25:B26"/>
    <mergeCell ref="A11:A12"/>
    <mergeCell ref="B11:B12"/>
    <mergeCell ref="A13:A14"/>
    <mergeCell ref="B13:B14"/>
    <mergeCell ref="A19:A20"/>
    <mergeCell ref="B19:B20"/>
    <mergeCell ref="A15:A16"/>
    <mergeCell ref="B15:B16"/>
    <mergeCell ref="A17:A18"/>
    <mergeCell ref="B17:B18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25" zoomScale="115" zoomScaleNormal="115" workbookViewId="0">
      <selection activeCell="L12" sqref="L12"/>
    </sheetView>
  </sheetViews>
  <sheetFormatPr defaultRowHeight="15" x14ac:dyDescent="0.25"/>
  <cols>
    <col min="1" max="1" width="9.140625" style="153"/>
    <col min="2" max="2" width="11.5703125" style="153" customWidth="1"/>
    <col min="3" max="3" width="9.140625" style="153"/>
    <col min="4" max="4" width="16.85546875" style="153" customWidth="1"/>
    <col min="5" max="6" width="9.140625" style="153"/>
    <col min="7" max="7" width="17.5703125" style="153" customWidth="1"/>
    <col min="8" max="10" width="9.140625" style="153"/>
    <col min="11" max="11" width="15.140625" style="153" customWidth="1"/>
    <col min="12" max="12" width="17.140625" style="153" customWidth="1"/>
    <col min="13" max="13" width="15.5703125" style="153" customWidth="1"/>
    <col min="14" max="14" width="28.7109375" style="153" customWidth="1"/>
    <col min="15" max="16384" width="9.140625" style="153"/>
  </cols>
  <sheetData>
    <row r="1" spans="1:14" ht="16.5" customHeight="1" x14ac:dyDescent="0.25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401" t="s">
        <v>65</v>
      </c>
      <c r="L1" s="401"/>
    </row>
    <row r="2" spans="1:14" ht="46.5" customHeight="1" x14ac:dyDescent="0.25">
      <c r="A2" s="402" t="s">
        <v>111</v>
      </c>
      <c r="B2" s="402"/>
      <c r="C2" s="402"/>
      <c r="D2" s="402"/>
      <c r="E2" s="402"/>
      <c r="F2" s="402" t="s">
        <v>366</v>
      </c>
      <c r="G2" s="402"/>
      <c r="H2" s="402"/>
      <c r="I2" s="402"/>
      <c r="J2" s="402"/>
      <c r="K2" s="402"/>
      <c r="L2" s="402"/>
    </row>
    <row r="3" spans="1:14" ht="32.25" customHeight="1" x14ac:dyDescent="0.25">
      <c r="A3" s="405" t="s">
        <v>370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</row>
    <row r="4" spans="1:14" ht="18.75" customHeight="1" x14ac:dyDescent="0.3">
      <c r="A4" s="374" t="s">
        <v>411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</row>
    <row r="5" spans="1:14" ht="16.5" customHeight="1" x14ac:dyDescent="0.25">
      <c r="A5" s="403"/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</row>
    <row r="6" spans="1:14" ht="32.25" customHeight="1" x14ac:dyDescent="0.25">
      <c r="A6" s="383" t="s">
        <v>0</v>
      </c>
      <c r="B6" s="383" t="s">
        <v>1</v>
      </c>
      <c r="C6" s="383" t="s">
        <v>14</v>
      </c>
      <c r="D6" s="383" t="s">
        <v>371</v>
      </c>
      <c r="E6" s="383" t="s">
        <v>29</v>
      </c>
      <c r="F6" s="383"/>
      <c r="G6" s="383"/>
      <c r="H6" s="383" t="s">
        <v>30</v>
      </c>
      <c r="I6" s="383"/>
      <c r="J6" s="383"/>
      <c r="K6" s="383"/>
      <c r="L6" s="383" t="s">
        <v>372</v>
      </c>
    </row>
    <row r="7" spans="1:14" ht="96.75" customHeight="1" x14ac:dyDescent="0.25">
      <c r="A7" s="383"/>
      <c r="B7" s="383"/>
      <c r="C7" s="383"/>
      <c r="D7" s="383"/>
      <c r="E7" s="383" t="s">
        <v>373</v>
      </c>
      <c r="F7" s="383" t="s">
        <v>31</v>
      </c>
      <c r="G7" s="383" t="s">
        <v>32</v>
      </c>
      <c r="H7" s="383" t="s">
        <v>33</v>
      </c>
      <c r="I7" s="383" t="s">
        <v>20</v>
      </c>
      <c r="J7" s="383"/>
      <c r="K7" s="383" t="s">
        <v>21</v>
      </c>
      <c r="L7" s="383"/>
    </row>
    <row r="8" spans="1:14" ht="57.75" customHeight="1" x14ac:dyDescent="0.25">
      <c r="A8" s="383"/>
      <c r="B8" s="383"/>
      <c r="C8" s="383"/>
      <c r="D8" s="383"/>
      <c r="E8" s="383"/>
      <c r="F8" s="383"/>
      <c r="G8" s="383"/>
      <c r="H8" s="383"/>
      <c r="I8" s="144" t="s">
        <v>34</v>
      </c>
      <c r="J8" s="144" t="s">
        <v>25</v>
      </c>
      <c r="K8" s="383"/>
      <c r="L8" s="383"/>
    </row>
    <row r="9" spans="1:14" ht="29.25" customHeight="1" x14ac:dyDescent="0.25">
      <c r="A9" s="383" t="s">
        <v>9</v>
      </c>
      <c r="B9" s="396" t="s">
        <v>10</v>
      </c>
      <c r="C9" s="143" t="s">
        <v>26</v>
      </c>
      <c r="D9" s="151">
        <v>25</v>
      </c>
      <c r="E9" s="143">
        <v>0</v>
      </c>
      <c r="F9" s="143">
        <f t="shared" ref="F9:K9" si="0">F11</f>
        <v>0</v>
      </c>
      <c r="G9" s="143">
        <v>1</v>
      </c>
      <c r="H9" s="143">
        <f t="shared" si="0"/>
        <v>0</v>
      </c>
      <c r="I9" s="143">
        <f t="shared" si="0"/>
        <v>0</v>
      </c>
      <c r="J9" s="143">
        <v>0</v>
      </c>
      <c r="K9" s="143">
        <f t="shared" si="0"/>
        <v>0</v>
      </c>
      <c r="L9" s="143">
        <v>24</v>
      </c>
    </row>
    <row r="10" spans="1:14" ht="30" customHeight="1" x14ac:dyDescent="0.25">
      <c r="A10" s="383"/>
      <c r="B10" s="396"/>
      <c r="C10" s="143" t="s">
        <v>5</v>
      </c>
      <c r="D10" s="151">
        <f>D12</f>
        <v>54</v>
      </c>
      <c r="E10" s="143">
        <v>0</v>
      </c>
      <c r="F10" s="143">
        <f t="shared" ref="F10:I10" si="1">F12</f>
        <v>0</v>
      </c>
      <c r="G10" s="143">
        <v>2</v>
      </c>
      <c r="H10" s="143">
        <f t="shared" si="1"/>
        <v>0</v>
      </c>
      <c r="I10" s="143">
        <f t="shared" si="1"/>
        <v>0</v>
      </c>
      <c r="J10" s="143">
        <v>0</v>
      </c>
      <c r="K10" s="143">
        <v>4</v>
      </c>
      <c r="L10" s="143">
        <f>D10-E10-F10-G10+H10+I10+J10+K10</f>
        <v>56</v>
      </c>
    </row>
    <row r="11" spans="1:14" ht="29.25" customHeight="1" x14ac:dyDescent="0.25">
      <c r="A11" s="399">
        <v>1</v>
      </c>
      <c r="B11" s="399" t="s">
        <v>103</v>
      </c>
      <c r="C11" s="162" t="s">
        <v>26</v>
      </c>
      <c r="D11" s="163">
        <v>25</v>
      </c>
      <c r="E11" s="163">
        <v>0</v>
      </c>
      <c r="F11" s="163">
        <v>0</v>
      </c>
      <c r="G11" s="163">
        <v>1</v>
      </c>
      <c r="H11" s="163">
        <v>0</v>
      </c>
      <c r="I11" s="163">
        <v>0</v>
      </c>
      <c r="J11" s="163">
        <v>0</v>
      </c>
      <c r="K11" s="163">
        <v>0</v>
      </c>
      <c r="L11" s="163">
        <f>D11-E11-F11-G11+H11+J11</f>
        <v>24</v>
      </c>
      <c r="M11" s="153">
        <f>M9</f>
        <v>0</v>
      </c>
    </row>
    <row r="12" spans="1:14" ht="25.5" customHeight="1" x14ac:dyDescent="0.25">
      <c r="A12" s="399"/>
      <c r="B12" s="399"/>
      <c r="C12" s="162" t="s">
        <v>5</v>
      </c>
      <c r="D12" s="163">
        <v>54</v>
      </c>
      <c r="E12" s="163">
        <v>0</v>
      </c>
      <c r="F12" s="163">
        <v>0</v>
      </c>
      <c r="G12" s="163">
        <v>2</v>
      </c>
      <c r="H12" s="163">
        <v>0</v>
      </c>
      <c r="I12" s="163">
        <v>0</v>
      </c>
      <c r="J12" s="163">
        <v>0</v>
      </c>
      <c r="K12" s="163">
        <v>4</v>
      </c>
      <c r="L12" s="163">
        <v>56</v>
      </c>
      <c r="M12" s="153">
        <f t="shared" ref="M12:M14" si="2">(D12-SUM(E12:G12)+SUM(H12:K12))-L12</f>
        <v>0</v>
      </c>
    </row>
    <row r="13" spans="1:14" ht="24" customHeight="1" x14ac:dyDescent="0.25">
      <c r="A13" s="404" t="s">
        <v>11</v>
      </c>
      <c r="B13" s="404" t="s">
        <v>12</v>
      </c>
      <c r="C13" s="152" t="s">
        <v>26</v>
      </c>
      <c r="D13" s="151">
        <f>D15+D17+D19+D21+D23+D25+D27+D29</f>
        <v>277</v>
      </c>
      <c r="E13" s="151">
        <f t="shared" ref="E13:L13" si="3">E15+E17+E19+E21+E23+E25+E27+E29</f>
        <v>109</v>
      </c>
      <c r="F13" s="151">
        <f t="shared" si="3"/>
        <v>1</v>
      </c>
      <c r="G13" s="151">
        <f t="shared" si="3"/>
        <v>7</v>
      </c>
      <c r="H13" s="151">
        <f t="shared" si="3"/>
        <v>2</v>
      </c>
      <c r="I13" s="151">
        <f t="shared" si="3"/>
        <v>0</v>
      </c>
      <c r="J13" s="151">
        <f t="shared" si="3"/>
        <v>4</v>
      </c>
      <c r="K13" s="151">
        <f t="shared" si="3"/>
        <v>0</v>
      </c>
      <c r="L13" s="151">
        <f t="shared" si="3"/>
        <v>166</v>
      </c>
      <c r="M13" s="153">
        <f t="shared" si="2"/>
        <v>0</v>
      </c>
      <c r="N13" s="155"/>
    </row>
    <row r="14" spans="1:14" ht="27.75" customHeight="1" x14ac:dyDescent="0.25">
      <c r="A14" s="404"/>
      <c r="B14" s="404"/>
      <c r="C14" s="152" t="s">
        <v>5</v>
      </c>
      <c r="D14" s="156">
        <f>D16+D18+D20+D22+D24+D26+D28+D30</f>
        <v>722</v>
      </c>
      <c r="E14" s="151">
        <f t="shared" ref="E14:L14" si="4">E16+E18+E20+E22+E24+E26+E28+E30</f>
        <v>301</v>
      </c>
      <c r="F14" s="151">
        <f t="shared" si="4"/>
        <v>1</v>
      </c>
      <c r="G14" s="151">
        <f t="shared" si="4"/>
        <v>16</v>
      </c>
      <c r="H14" s="151">
        <f t="shared" si="4"/>
        <v>3</v>
      </c>
      <c r="I14" s="151">
        <f t="shared" si="4"/>
        <v>0</v>
      </c>
      <c r="J14" s="151">
        <f t="shared" si="4"/>
        <v>10</v>
      </c>
      <c r="K14" s="151">
        <f t="shared" si="4"/>
        <v>1</v>
      </c>
      <c r="L14" s="151">
        <f t="shared" si="4"/>
        <v>418</v>
      </c>
      <c r="M14" s="153">
        <f t="shared" si="2"/>
        <v>0</v>
      </c>
      <c r="N14" s="155"/>
    </row>
    <row r="15" spans="1:14" s="157" customFormat="1" ht="14.25" x14ac:dyDescent="0.2">
      <c r="A15" s="399">
        <v>1</v>
      </c>
      <c r="B15" s="400" t="s">
        <v>101</v>
      </c>
      <c r="C15" s="183" t="s">
        <v>26</v>
      </c>
      <c r="D15" s="193">
        <v>50</v>
      </c>
      <c r="E15" s="193">
        <v>34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193">
        <v>16</v>
      </c>
    </row>
    <row r="16" spans="1:14" ht="28.5" customHeight="1" x14ac:dyDescent="0.25">
      <c r="A16" s="399"/>
      <c r="B16" s="400"/>
      <c r="C16" s="203" t="s">
        <v>5</v>
      </c>
      <c r="D16" s="194">
        <v>126</v>
      </c>
      <c r="E16" s="194">
        <v>81</v>
      </c>
      <c r="F16" s="194">
        <v>0</v>
      </c>
      <c r="G16" s="194">
        <v>0</v>
      </c>
      <c r="H16" s="194">
        <v>0</v>
      </c>
      <c r="I16" s="194">
        <v>0</v>
      </c>
      <c r="J16" s="194">
        <v>0</v>
      </c>
      <c r="K16" s="194">
        <v>0</v>
      </c>
      <c r="L16" s="194">
        <v>45</v>
      </c>
      <c r="N16" s="155"/>
    </row>
    <row r="17" spans="1:14" s="157" customFormat="1" ht="14.25" x14ac:dyDescent="0.2">
      <c r="A17" s="399">
        <v>2</v>
      </c>
      <c r="B17" s="400" t="s">
        <v>102</v>
      </c>
      <c r="C17" s="183" t="s">
        <v>26</v>
      </c>
      <c r="D17" s="193">
        <v>9</v>
      </c>
      <c r="E17" s="193">
        <v>0</v>
      </c>
      <c r="F17" s="193">
        <v>0</v>
      </c>
      <c r="G17" s="193">
        <v>0</v>
      </c>
      <c r="H17" s="193">
        <v>0</v>
      </c>
      <c r="I17" s="193">
        <v>0</v>
      </c>
      <c r="J17" s="193">
        <v>0</v>
      </c>
      <c r="K17" s="193">
        <v>0</v>
      </c>
      <c r="L17" s="193">
        <f>D17-E17</f>
        <v>9</v>
      </c>
    </row>
    <row r="18" spans="1:14" ht="30" x14ac:dyDescent="0.25">
      <c r="A18" s="399"/>
      <c r="B18" s="400"/>
      <c r="C18" s="162" t="s">
        <v>5</v>
      </c>
      <c r="D18" s="194">
        <v>26</v>
      </c>
      <c r="E18" s="194">
        <v>0</v>
      </c>
      <c r="F18" s="194">
        <v>0</v>
      </c>
      <c r="G18" s="354">
        <v>1</v>
      </c>
      <c r="H18" s="194">
        <v>0</v>
      </c>
      <c r="I18" s="194">
        <v>0</v>
      </c>
      <c r="J18" s="194">
        <v>0</v>
      </c>
      <c r="K18" s="194">
        <v>0</v>
      </c>
      <c r="L18" s="194">
        <v>25</v>
      </c>
      <c r="N18" s="155"/>
    </row>
    <row r="19" spans="1:14" s="157" customFormat="1" ht="15" customHeight="1" x14ac:dyDescent="0.25">
      <c r="A19" s="399">
        <v>3</v>
      </c>
      <c r="B19" s="400" t="s">
        <v>104</v>
      </c>
      <c r="C19" s="183" t="s">
        <v>26</v>
      </c>
      <c r="D19" s="253">
        <v>77</v>
      </c>
      <c r="E19" s="254">
        <v>14</v>
      </c>
      <c r="F19" s="254">
        <v>1</v>
      </c>
      <c r="G19" s="254">
        <v>3</v>
      </c>
      <c r="H19" s="254">
        <v>0</v>
      </c>
      <c r="I19" s="254">
        <v>0</v>
      </c>
      <c r="J19" s="253">
        <v>2</v>
      </c>
      <c r="K19" s="254">
        <v>0</v>
      </c>
      <c r="L19" s="254">
        <v>61</v>
      </c>
      <c r="N19" s="158"/>
    </row>
    <row r="20" spans="1:14" s="159" customFormat="1" ht="30" x14ac:dyDescent="0.25">
      <c r="A20" s="399"/>
      <c r="B20" s="400"/>
      <c r="C20" s="231" t="s">
        <v>5</v>
      </c>
      <c r="D20" s="352">
        <v>191</v>
      </c>
      <c r="E20" s="255">
        <v>41</v>
      </c>
      <c r="F20" s="255">
        <v>1</v>
      </c>
      <c r="G20" s="353">
        <v>8</v>
      </c>
      <c r="H20" s="255">
        <v>0</v>
      </c>
      <c r="I20" s="255">
        <v>0</v>
      </c>
      <c r="J20" s="194">
        <v>6</v>
      </c>
      <c r="K20" s="255">
        <v>1</v>
      </c>
      <c r="L20" s="255">
        <v>148</v>
      </c>
      <c r="M20" s="153"/>
      <c r="N20" s="155"/>
    </row>
    <row r="21" spans="1:14" s="157" customFormat="1" ht="14.25" x14ac:dyDescent="0.2">
      <c r="A21" s="399">
        <v>4</v>
      </c>
      <c r="B21" s="400" t="s">
        <v>105</v>
      </c>
      <c r="C21" s="183" t="s">
        <v>26</v>
      </c>
      <c r="D21" s="186">
        <v>77</v>
      </c>
      <c r="E21" s="225">
        <v>35</v>
      </c>
      <c r="F21" s="225">
        <v>0</v>
      </c>
      <c r="G21" s="225">
        <v>0</v>
      </c>
      <c r="H21" s="225">
        <v>0</v>
      </c>
      <c r="I21" s="225">
        <v>0</v>
      </c>
      <c r="J21" s="225">
        <v>2</v>
      </c>
      <c r="K21" s="225">
        <v>0</v>
      </c>
      <c r="L21" s="186">
        <v>44</v>
      </c>
    </row>
    <row r="22" spans="1:14" ht="30" x14ac:dyDescent="0.25">
      <c r="A22" s="399"/>
      <c r="B22" s="400"/>
      <c r="C22" s="182" t="s">
        <v>5</v>
      </c>
      <c r="D22" s="187">
        <v>212</v>
      </c>
      <c r="E22" s="226">
        <v>104</v>
      </c>
      <c r="F22" s="226">
        <v>0</v>
      </c>
      <c r="G22" s="226">
        <v>0</v>
      </c>
      <c r="H22" s="226">
        <v>0</v>
      </c>
      <c r="I22" s="226">
        <v>0</v>
      </c>
      <c r="J22" s="226">
        <v>4</v>
      </c>
      <c r="K22" s="226">
        <v>0</v>
      </c>
      <c r="L22" s="187">
        <v>112</v>
      </c>
      <c r="N22" s="155"/>
    </row>
    <row r="23" spans="1:14" s="157" customFormat="1" ht="14.25" x14ac:dyDescent="0.2">
      <c r="A23" s="399">
        <v>5</v>
      </c>
      <c r="B23" s="400" t="s">
        <v>106</v>
      </c>
      <c r="C23" s="183" t="s">
        <v>26</v>
      </c>
      <c r="D23" s="184">
        <v>18</v>
      </c>
      <c r="E23" s="184">
        <v>12</v>
      </c>
      <c r="F23" s="186">
        <v>0</v>
      </c>
      <c r="G23" s="186">
        <v>0</v>
      </c>
      <c r="H23" s="186">
        <v>0</v>
      </c>
      <c r="I23" s="186">
        <v>0</v>
      </c>
      <c r="J23" s="186">
        <v>0</v>
      </c>
      <c r="K23" s="186">
        <v>0</v>
      </c>
      <c r="L23" s="186">
        <v>6</v>
      </c>
    </row>
    <row r="24" spans="1:14" ht="28.5" customHeight="1" x14ac:dyDescent="0.25">
      <c r="A24" s="399"/>
      <c r="B24" s="400"/>
      <c r="C24" s="162" t="s">
        <v>5</v>
      </c>
      <c r="D24" s="185">
        <v>40</v>
      </c>
      <c r="E24" s="185">
        <v>24</v>
      </c>
      <c r="F24" s="187">
        <v>0</v>
      </c>
      <c r="G24" s="187">
        <v>0</v>
      </c>
      <c r="H24" s="187">
        <v>0</v>
      </c>
      <c r="I24" s="187">
        <v>0</v>
      </c>
      <c r="J24" s="187">
        <v>0</v>
      </c>
      <c r="K24" s="187">
        <v>0</v>
      </c>
      <c r="L24" s="187">
        <v>16</v>
      </c>
    </row>
    <row r="25" spans="1:14" s="157" customFormat="1" ht="14.25" x14ac:dyDescent="0.2">
      <c r="A25" s="399">
        <v>6</v>
      </c>
      <c r="B25" s="400" t="s">
        <v>107</v>
      </c>
      <c r="C25" s="183" t="s">
        <v>26</v>
      </c>
      <c r="D25" s="186">
        <v>10</v>
      </c>
      <c r="E25" s="186">
        <v>5</v>
      </c>
      <c r="F25" s="186">
        <v>0</v>
      </c>
      <c r="G25" s="186">
        <v>0</v>
      </c>
      <c r="H25" s="186">
        <v>0</v>
      </c>
      <c r="I25" s="186">
        <v>0</v>
      </c>
      <c r="J25" s="186">
        <v>0</v>
      </c>
      <c r="K25" s="186">
        <v>0</v>
      </c>
      <c r="L25" s="186">
        <v>5</v>
      </c>
      <c r="N25" s="410"/>
    </row>
    <row r="26" spans="1:14" ht="30" x14ac:dyDescent="0.25">
      <c r="A26" s="399"/>
      <c r="B26" s="400"/>
      <c r="C26" s="182" t="s">
        <v>5</v>
      </c>
      <c r="D26" s="187">
        <v>26</v>
      </c>
      <c r="E26" s="187">
        <v>15</v>
      </c>
      <c r="F26" s="187">
        <v>0</v>
      </c>
      <c r="G26" s="187">
        <v>0</v>
      </c>
      <c r="H26" s="187">
        <v>0</v>
      </c>
      <c r="I26" s="187">
        <v>0</v>
      </c>
      <c r="J26" s="187">
        <v>0</v>
      </c>
      <c r="K26" s="187">
        <v>0</v>
      </c>
      <c r="L26" s="187">
        <v>11</v>
      </c>
      <c r="N26" s="410"/>
    </row>
    <row r="27" spans="1:14" s="157" customFormat="1" ht="14.25" x14ac:dyDescent="0.2">
      <c r="A27" s="399">
        <v>7</v>
      </c>
      <c r="B27" s="400" t="s">
        <v>108</v>
      </c>
      <c r="C27" s="183" t="s">
        <v>26</v>
      </c>
      <c r="D27" s="225">
        <v>15</v>
      </c>
      <c r="E27" s="225">
        <v>9</v>
      </c>
      <c r="F27" s="225">
        <v>0</v>
      </c>
      <c r="G27" s="225">
        <v>0</v>
      </c>
      <c r="H27" s="225">
        <v>2</v>
      </c>
      <c r="I27" s="225">
        <v>0</v>
      </c>
      <c r="J27" s="225">
        <v>0</v>
      </c>
      <c r="K27" s="225">
        <v>0</v>
      </c>
      <c r="L27" s="225">
        <v>8</v>
      </c>
    </row>
    <row r="28" spans="1:14" ht="30" x14ac:dyDescent="0.25">
      <c r="A28" s="399"/>
      <c r="B28" s="400"/>
      <c r="C28" s="231" t="s">
        <v>5</v>
      </c>
      <c r="D28" s="226">
        <v>60</v>
      </c>
      <c r="E28" s="243">
        <v>36</v>
      </c>
      <c r="F28" s="243">
        <v>0</v>
      </c>
      <c r="G28" s="243">
        <v>1</v>
      </c>
      <c r="H28" s="243">
        <v>3</v>
      </c>
      <c r="I28" s="243">
        <v>0</v>
      </c>
      <c r="J28" s="243">
        <v>0</v>
      </c>
      <c r="K28" s="243">
        <v>0</v>
      </c>
      <c r="L28" s="226">
        <v>26</v>
      </c>
      <c r="N28" s="155"/>
    </row>
    <row r="29" spans="1:14" s="157" customFormat="1" ht="14.25" x14ac:dyDescent="0.2">
      <c r="A29" s="399">
        <v>8</v>
      </c>
      <c r="B29" s="400" t="s">
        <v>109</v>
      </c>
      <c r="C29" s="183" t="s">
        <v>26</v>
      </c>
      <c r="D29" s="186">
        <v>21</v>
      </c>
      <c r="E29" s="186">
        <v>0</v>
      </c>
      <c r="F29" s="186">
        <v>0</v>
      </c>
      <c r="G29" s="186">
        <v>4</v>
      </c>
      <c r="H29" s="186">
        <v>0</v>
      </c>
      <c r="I29" s="186">
        <v>0</v>
      </c>
      <c r="J29" s="186">
        <v>0</v>
      </c>
      <c r="K29" s="186">
        <v>0</v>
      </c>
      <c r="L29" s="186">
        <v>17</v>
      </c>
    </row>
    <row r="30" spans="1:14" ht="30" x14ac:dyDescent="0.25">
      <c r="A30" s="399"/>
      <c r="B30" s="400"/>
      <c r="C30" s="231" t="s">
        <v>5</v>
      </c>
      <c r="D30" s="187">
        <v>41</v>
      </c>
      <c r="E30" s="187">
        <v>0</v>
      </c>
      <c r="F30" s="187">
        <v>0</v>
      </c>
      <c r="G30" s="187">
        <v>6</v>
      </c>
      <c r="H30" s="187">
        <v>0</v>
      </c>
      <c r="I30" s="187">
        <v>0</v>
      </c>
      <c r="J30" s="187">
        <v>0</v>
      </c>
      <c r="K30" s="187">
        <v>0</v>
      </c>
      <c r="L30" s="187">
        <v>35</v>
      </c>
    </row>
    <row r="31" spans="1:14" ht="16.5" x14ac:dyDescent="0.25">
      <c r="A31" s="383" t="s">
        <v>27</v>
      </c>
      <c r="B31" s="396" t="s">
        <v>28</v>
      </c>
      <c r="C31" s="300" t="s">
        <v>26</v>
      </c>
      <c r="D31" s="300">
        <f>D9+D13</f>
        <v>302</v>
      </c>
      <c r="E31" s="300">
        <f t="shared" ref="E31:L31" si="5">E9+E13</f>
        <v>109</v>
      </c>
      <c r="F31" s="300">
        <f t="shared" si="5"/>
        <v>1</v>
      </c>
      <c r="G31" s="300">
        <f t="shared" si="5"/>
        <v>8</v>
      </c>
      <c r="H31" s="300">
        <f t="shared" si="5"/>
        <v>2</v>
      </c>
      <c r="I31" s="300">
        <f t="shared" si="5"/>
        <v>0</v>
      </c>
      <c r="J31" s="300">
        <f t="shared" si="5"/>
        <v>4</v>
      </c>
      <c r="K31" s="300">
        <f t="shared" si="5"/>
        <v>0</v>
      </c>
      <c r="L31" s="300">
        <f t="shared" si="5"/>
        <v>190</v>
      </c>
      <c r="N31" s="155"/>
    </row>
    <row r="32" spans="1:14" ht="33" x14ac:dyDescent="0.25">
      <c r="A32" s="383"/>
      <c r="B32" s="396"/>
      <c r="C32" s="300" t="s">
        <v>5</v>
      </c>
      <c r="D32" s="301">
        <f>D10+D14</f>
        <v>776</v>
      </c>
      <c r="E32" s="300">
        <f t="shared" ref="E32:L32" si="6">E10+E14</f>
        <v>301</v>
      </c>
      <c r="F32" s="300">
        <f t="shared" si="6"/>
        <v>1</v>
      </c>
      <c r="G32" s="300">
        <f t="shared" si="6"/>
        <v>18</v>
      </c>
      <c r="H32" s="300">
        <f t="shared" si="6"/>
        <v>3</v>
      </c>
      <c r="I32" s="300">
        <f t="shared" si="6"/>
        <v>0</v>
      </c>
      <c r="J32" s="300">
        <f t="shared" si="6"/>
        <v>10</v>
      </c>
      <c r="K32" s="300">
        <f t="shared" si="6"/>
        <v>5</v>
      </c>
      <c r="L32" s="300">
        <f t="shared" si="6"/>
        <v>474</v>
      </c>
      <c r="N32" s="155"/>
    </row>
    <row r="33" spans="1:12" s="154" customFormat="1" ht="18.75" customHeight="1" x14ac:dyDescent="0.3">
      <c r="A33" s="408"/>
      <c r="B33" s="408"/>
      <c r="C33" s="408"/>
      <c r="D33" s="408"/>
      <c r="H33" s="406"/>
      <c r="I33" s="406"/>
      <c r="J33" s="406"/>
      <c r="K33" s="406"/>
      <c r="L33" s="406"/>
    </row>
    <row r="34" spans="1:12" s="154" customFormat="1" ht="18.75" x14ac:dyDescent="0.3">
      <c r="A34" s="409"/>
      <c r="B34" s="409"/>
      <c r="C34" s="409"/>
      <c r="D34" s="409"/>
      <c r="E34" s="160"/>
      <c r="F34" s="160"/>
      <c r="G34" s="160"/>
      <c r="H34" s="407"/>
      <c r="I34" s="407"/>
      <c r="J34" s="407"/>
      <c r="K34" s="407"/>
      <c r="L34" s="407"/>
    </row>
  </sheetData>
  <mergeCells count="46">
    <mergeCell ref="H33:L34"/>
    <mergeCell ref="A33:D34"/>
    <mergeCell ref="N25:N26"/>
    <mergeCell ref="F2:L2"/>
    <mergeCell ref="A6:A8"/>
    <mergeCell ref="B6:B8"/>
    <mergeCell ref="C6:C8"/>
    <mergeCell ref="D6:D8"/>
    <mergeCell ref="E6:G6"/>
    <mergeCell ref="L6:L8"/>
    <mergeCell ref="E7:E8"/>
    <mergeCell ref="F7:F8"/>
    <mergeCell ref="G7:G8"/>
    <mergeCell ref="H7:H8"/>
    <mergeCell ref="I7:J7"/>
    <mergeCell ref="K7:K8"/>
    <mergeCell ref="H6:K6"/>
    <mergeCell ref="A15:A16"/>
    <mergeCell ref="K1:L1"/>
    <mergeCell ref="A2:E2"/>
    <mergeCell ref="A5:L5"/>
    <mergeCell ref="A9:A10"/>
    <mergeCell ref="B9:B10"/>
    <mergeCell ref="A11:A12"/>
    <mergeCell ref="B11:B12"/>
    <mergeCell ref="A13:A14"/>
    <mergeCell ref="B13:B14"/>
    <mergeCell ref="B15:B16"/>
    <mergeCell ref="A3:L3"/>
    <mergeCell ref="A4:L4"/>
    <mergeCell ref="A17:A18"/>
    <mergeCell ref="B17:B18"/>
    <mergeCell ref="A19:A20"/>
    <mergeCell ref="B19:B20"/>
    <mergeCell ref="A31:A32"/>
    <mergeCell ref="B31:B32"/>
    <mergeCell ref="A27:A28"/>
    <mergeCell ref="B27:B28"/>
    <mergeCell ref="A29:A30"/>
    <mergeCell ref="B29:B30"/>
    <mergeCell ref="A21:A22"/>
    <mergeCell ref="B21:B22"/>
    <mergeCell ref="A23:A24"/>
    <mergeCell ref="B23:B24"/>
    <mergeCell ref="A25:A26"/>
    <mergeCell ref="B25:B26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A13" zoomScale="120" zoomScaleNormal="120" workbookViewId="0">
      <selection activeCell="J19" sqref="J19"/>
    </sheetView>
  </sheetViews>
  <sheetFormatPr defaultRowHeight="15" x14ac:dyDescent="0.25"/>
  <cols>
    <col min="1" max="1" width="6.140625" style="23" customWidth="1"/>
    <col min="2" max="2" width="16.7109375" style="23" customWidth="1"/>
    <col min="3" max="16384" width="9.140625" style="23"/>
  </cols>
  <sheetData>
    <row r="1" spans="1:16" ht="34.5" customHeight="1" x14ac:dyDescent="0.25">
      <c r="N1" s="414" t="s">
        <v>66</v>
      </c>
      <c r="O1" s="414"/>
    </row>
    <row r="2" spans="1:16" ht="51.75" customHeight="1" x14ac:dyDescent="0.25">
      <c r="A2" s="417" t="s">
        <v>111</v>
      </c>
      <c r="B2" s="417"/>
      <c r="C2" s="417"/>
      <c r="D2" s="417"/>
      <c r="E2" s="417"/>
      <c r="F2" s="31"/>
      <c r="G2" s="31"/>
      <c r="H2" s="415" t="s">
        <v>127</v>
      </c>
      <c r="I2" s="415"/>
      <c r="J2" s="415"/>
      <c r="K2" s="415"/>
      <c r="L2" s="415"/>
      <c r="M2" s="415"/>
      <c r="N2" s="415"/>
      <c r="O2" s="415"/>
    </row>
    <row r="3" spans="1:16" ht="30" customHeight="1" x14ac:dyDescent="0.25">
      <c r="A3" s="416" t="s">
        <v>67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</row>
    <row r="4" spans="1:16" s="153" customFormat="1" ht="18.75" customHeight="1" x14ac:dyDescent="0.3">
      <c r="A4" s="390" t="s">
        <v>412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</row>
    <row r="5" spans="1:16" x14ac:dyDescent="0.25">
      <c r="A5" s="33"/>
    </row>
    <row r="6" spans="1:16" s="34" customFormat="1" ht="45" customHeight="1" x14ac:dyDescent="0.3">
      <c r="A6" s="413" t="s">
        <v>0</v>
      </c>
      <c r="B6" s="58" t="s">
        <v>35</v>
      </c>
      <c r="C6" s="413" t="s">
        <v>2</v>
      </c>
      <c r="D6" s="413" t="s">
        <v>39</v>
      </c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</row>
    <row r="7" spans="1:16" s="61" customFormat="1" ht="32.25" customHeight="1" x14ac:dyDescent="0.3">
      <c r="A7" s="413"/>
      <c r="B7" s="58" t="s">
        <v>36</v>
      </c>
      <c r="C7" s="413"/>
      <c r="D7" s="58">
        <v>1</v>
      </c>
      <c r="E7" s="58">
        <v>2</v>
      </c>
      <c r="F7" s="58">
        <v>3</v>
      </c>
      <c r="G7" s="58">
        <v>4</v>
      </c>
      <c r="H7" s="58">
        <v>5</v>
      </c>
      <c r="I7" s="58">
        <v>6</v>
      </c>
      <c r="J7" s="58">
        <v>7</v>
      </c>
      <c r="K7" s="58">
        <v>8</v>
      </c>
      <c r="L7" s="58">
        <v>9</v>
      </c>
      <c r="M7" s="58">
        <v>10</v>
      </c>
      <c r="N7" s="58">
        <v>11</v>
      </c>
      <c r="O7" s="58">
        <v>12</v>
      </c>
    </row>
    <row r="8" spans="1:16" s="24" customFormat="1" ht="45" customHeight="1" x14ac:dyDescent="0.25">
      <c r="A8" s="58" t="s">
        <v>9</v>
      </c>
      <c r="B8" s="58" t="s">
        <v>10</v>
      </c>
      <c r="C8" s="58">
        <f>C9</f>
        <v>1</v>
      </c>
      <c r="D8" s="58">
        <f>D9</f>
        <v>1</v>
      </c>
      <c r="E8" s="58">
        <f t="shared" ref="E8:O8" si="0">E9</f>
        <v>0</v>
      </c>
      <c r="F8" s="58">
        <f t="shared" si="0"/>
        <v>0</v>
      </c>
      <c r="G8" s="58">
        <v>0</v>
      </c>
      <c r="H8" s="58">
        <f t="shared" si="0"/>
        <v>0</v>
      </c>
      <c r="I8" s="58">
        <f t="shared" si="0"/>
        <v>0</v>
      </c>
      <c r="J8" s="58">
        <f>J9</f>
        <v>1</v>
      </c>
      <c r="K8" s="58">
        <f t="shared" si="0"/>
        <v>0</v>
      </c>
      <c r="L8" s="58">
        <f t="shared" si="0"/>
        <v>0</v>
      </c>
      <c r="M8" s="58">
        <f t="shared" si="0"/>
        <v>0</v>
      </c>
      <c r="N8" s="58">
        <f>N9</f>
        <v>1</v>
      </c>
      <c r="O8" s="58">
        <f t="shared" si="0"/>
        <v>0</v>
      </c>
    </row>
    <row r="9" spans="1:16" ht="36.75" customHeight="1" x14ac:dyDescent="0.25">
      <c r="A9" s="167">
        <v>1</v>
      </c>
      <c r="B9" s="145" t="s">
        <v>100</v>
      </c>
      <c r="C9" s="167">
        <f>'7.1'!E12</f>
        <v>1</v>
      </c>
      <c r="D9" s="167">
        <v>1</v>
      </c>
      <c r="E9" s="167">
        <v>0</v>
      </c>
      <c r="F9" s="167">
        <v>0</v>
      </c>
      <c r="G9" s="167">
        <v>0</v>
      </c>
      <c r="H9" s="312">
        <v>0</v>
      </c>
      <c r="I9" s="312">
        <v>0</v>
      </c>
      <c r="J9" s="167">
        <v>1</v>
      </c>
      <c r="K9" s="312">
        <v>0</v>
      </c>
      <c r="L9" s="312">
        <v>0</v>
      </c>
      <c r="M9" s="312">
        <v>0</v>
      </c>
      <c r="N9" s="167">
        <v>1</v>
      </c>
      <c r="O9" s="167">
        <v>0</v>
      </c>
    </row>
    <row r="10" spans="1:16" s="24" customFormat="1" ht="45" customHeight="1" x14ac:dyDescent="0.25">
      <c r="A10" s="176" t="s">
        <v>11</v>
      </c>
      <c r="B10" s="176" t="s">
        <v>12</v>
      </c>
      <c r="C10" s="176">
        <f>SUM(C11:C18)</f>
        <v>7</v>
      </c>
      <c r="D10" s="176">
        <f>SUM(D11:D18)</f>
        <v>7</v>
      </c>
      <c r="E10" s="176">
        <f t="shared" ref="E10:O10" si="1">SUM(E11:E18)</f>
        <v>3</v>
      </c>
      <c r="F10" s="176">
        <f t="shared" si="1"/>
        <v>0</v>
      </c>
      <c r="G10" s="176">
        <f t="shared" si="1"/>
        <v>4</v>
      </c>
      <c r="H10" s="176">
        <f t="shared" si="1"/>
        <v>0</v>
      </c>
      <c r="I10" s="176">
        <f t="shared" si="1"/>
        <v>0</v>
      </c>
      <c r="J10" s="176">
        <f t="shared" si="1"/>
        <v>4</v>
      </c>
      <c r="K10" s="176">
        <f t="shared" si="1"/>
        <v>0</v>
      </c>
      <c r="L10" s="176">
        <f t="shared" si="1"/>
        <v>0</v>
      </c>
      <c r="M10" s="176">
        <f t="shared" si="1"/>
        <v>3</v>
      </c>
      <c r="N10" s="176">
        <f t="shared" si="1"/>
        <v>5</v>
      </c>
      <c r="O10" s="176">
        <f t="shared" si="1"/>
        <v>3</v>
      </c>
      <c r="P10" s="95"/>
    </row>
    <row r="11" spans="1:16" ht="18.75" x14ac:dyDescent="0.25">
      <c r="A11" s="167">
        <v>1</v>
      </c>
      <c r="B11" s="168" t="s">
        <v>101</v>
      </c>
      <c r="C11" s="167">
        <f>'7.1'!E14</f>
        <v>0</v>
      </c>
      <c r="D11" s="188">
        <v>0</v>
      </c>
      <c r="E11" s="188">
        <v>0</v>
      </c>
      <c r="F11" s="188">
        <v>0</v>
      </c>
      <c r="G11" s="188">
        <v>0</v>
      </c>
      <c r="H11" s="188">
        <v>0</v>
      </c>
      <c r="I11" s="188">
        <v>0</v>
      </c>
      <c r="J11" s="188">
        <v>0</v>
      </c>
      <c r="K11" s="188">
        <v>0</v>
      </c>
      <c r="L11" s="188">
        <v>0</v>
      </c>
      <c r="M11" s="188">
        <v>0</v>
      </c>
      <c r="N11" s="188">
        <v>0</v>
      </c>
      <c r="O11" s="188">
        <v>0</v>
      </c>
      <c r="P11" s="164"/>
    </row>
    <row r="12" spans="1:16" ht="18.75" x14ac:dyDescent="0.25">
      <c r="A12" s="167">
        <v>2</v>
      </c>
      <c r="B12" s="168" t="s">
        <v>102</v>
      </c>
      <c r="C12" s="167">
        <f>'7.1'!E15</f>
        <v>0</v>
      </c>
      <c r="D12" s="188">
        <v>0</v>
      </c>
      <c r="E12" s="188">
        <v>0</v>
      </c>
      <c r="F12" s="188">
        <v>0</v>
      </c>
      <c r="G12" s="188">
        <v>0</v>
      </c>
      <c r="H12" s="188">
        <v>0</v>
      </c>
      <c r="I12" s="188">
        <v>0</v>
      </c>
      <c r="J12" s="188">
        <v>0</v>
      </c>
      <c r="K12" s="188">
        <v>0</v>
      </c>
      <c r="L12" s="188">
        <v>0</v>
      </c>
      <c r="M12" s="188">
        <v>0</v>
      </c>
      <c r="N12" s="188">
        <v>0</v>
      </c>
      <c r="O12" s="188">
        <v>0</v>
      </c>
      <c r="P12" s="164"/>
    </row>
    <row r="13" spans="1:16" ht="18.75" x14ac:dyDescent="0.25">
      <c r="A13" s="167">
        <v>3</v>
      </c>
      <c r="B13" s="168" t="s">
        <v>104</v>
      </c>
      <c r="C13" s="356">
        <f>'7.1'!E16</f>
        <v>4</v>
      </c>
      <c r="D13" s="355">
        <v>4</v>
      </c>
      <c r="E13" s="355">
        <v>3</v>
      </c>
      <c r="F13" s="355">
        <v>0</v>
      </c>
      <c r="G13" s="355">
        <v>1</v>
      </c>
      <c r="H13" s="355">
        <v>0</v>
      </c>
      <c r="I13" s="355">
        <v>0</v>
      </c>
      <c r="J13" s="355">
        <v>1</v>
      </c>
      <c r="K13" s="355">
        <v>0</v>
      </c>
      <c r="L13" s="355">
        <v>0</v>
      </c>
      <c r="M13" s="355">
        <v>0</v>
      </c>
      <c r="N13" s="355">
        <v>2</v>
      </c>
      <c r="O13" s="355">
        <v>3</v>
      </c>
      <c r="P13" s="164"/>
    </row>
    <row r="14" spans="1:16" ht="18.75" x14ac:dyDescent="0.25">
      <c r="A14" s="167">
        <v>4</v>
      </c>
      <c r="B14" s="168" t="s">
        <v>105</v>
      </c>
      <c r="C14" s="167">
        <f>'7.1'!E17</f>
        <v>0</v>
      </c>
      <c r="D14" s="188">
        <v>0</v>
      </c>
      <c r="E14" s="188">
        <v>0</v>
      </c>
      <c r="F14" s="188">
        <v>0</v>
      </c>
      <c r="G14" s="188">
        <v>0</v>
      </c>
      <c r="H14" s="188">
        <v>0</v>
      </c>
      <c r="I14" s="188">
        <v>0</v>
      </c>
      <c r="J14" s="188">
        <v>0</v>
      </c>
      <c r="K14" s="188">
        <v>0</v>
      </c>
      <c r="L14" s="188">
        <v>0</v>
      </c>
      <c r="M14" s="188">
        <v>0</v>
      </c>
      <c r="N14" s="188">
        <v>0</v>
      </c>
      <c r="O14" s="188">
        <v>0</v>
      </c>
      <c r="P14" s="164"/>
    </row>
    <row r="15" spans="1:16" ht="18.75" x14ac:dyDescent="0.25">
      <c r="A15" s="167">
        <v>5</v>
      </c>
      <c r="B15" s="168" t="s">
        <v>106</v>
      </c>
      <c r="C15" s="167">
        <f>'7.1'!E18</f>
        <v>0</v>
      </c>
      <c r="D15" s="188">
        <v>0</v>
      </c>
      <c r="E15" s="188">
        <v>0</v>
      </c>
      <c r="F15" s="188">
        <v>0</v>
      </c>
      <c r="G15" s="188">
        <v>0</v>
      </c>
      <c r="H15" s="188">
        <v>0</v>
      </c>
      <c r="I15" s="188">
        <v>0</v>
      </c>
      <c r="J15" s="188">
        <v>0</v>
      </c>
      <c r="K15" s="188">
        <v>0</v>
      </c>
      <c r="L15" s="188">
        <v>0</v>
      </c>
      <c r="M15" s="188">
        <v>0</v>
      </c>
      <c r="N15" s="188">
        <v>0</v>
      </c>
      <c r="O15" s="188">
        <v>0</v>
      </c>
      <c r="P15" s="164"/>
    </row>
    <row r="16" spans="1:16" ht="18.75" x14ac:dyDescent="0.25">
      <c r="A16" s="167">
        <v>6</v>
      </c>
      <c r="B16" s="168" t="s">
        <v>107</v>
      </c>
      <c r="C16" s="356">
        <f>'7.1'!E19</f>
        <v>1</v>
      </c>
      <c r="D16" s="356">
        <v>1</v>
      </c>
      <c r="E16" s="356">
        <v>0</v>
      </c>
      <c r="F16" s="356">
        <v>0</v>
      </c>
      <c r="G16" s="356">
        <v>1</v>
      </c>
      <c r="H16" s="356">
        <v>0</v>
      </c>
      <c r="I16" s="356">
        <v>0</v>
      </c>
      <c r="J16" s="356">
        <v>1</v>
      </c>
      <c r="K16" s="356">
        <v>0</v>
      </c>
      <c r="L16" s="356">
        <v>0</v>
      </c>
      <c r="M16" s="356">
        <v>1</v>
      </c>
      <c r="N16" s="356">
        <v>1</v>
      </c>
      <c r="O16" s="356">
        <v>0</v>
      </c>
      <c r="P16" s="164"/>
    </row>
    <row r="17" spans="1:16" ht="18.75" x14ac:dyDescent="0.25">
      <c r="A17" s="167">
        <v>7</v>
      </c>
      <c r="B17" s="168" t="s">
        <v>108</v>
      </c>
      <c r="C17" s="167">
        <f>'7.1'!E20</f>
        <v>0</v>
      </c>
      <c r="D17" s="167">
        <v>0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167">
        <v>0</v>
      </c>
      <c r="M17" s="167">
        <v>0</v>
      </c>
      <c r="N17" s="167">
        <v>0</v>
      </c>
      <c r="O17" s="167">
        <v>0</v>
      </c>
      <c r="P17" s="164"/>
    </row>
    <row r="18" spans="1:16" ht="18.75" x14ac:dyDescent="0.25">
      <c r="A18" s="167">
        <v>8</v>
      </c>
      <c r="B18" s="168" t="s">
        <v>109</v>
      </c>
      <c r="C18" s="356">
        <v>2</v>
      </c>
      <c r="D18" s="356">
        <v>2</v>
      </c>
      <c r="E18" s="356">
        <v>0</v>
      </c>
      <c r="F18" s="356">
        <v>0</v>
      </c>
      <c r="G18" s="356">
        <v>2</v>
      </c>
      <c r="H18" s="356">
        <v>0</v>
      </c>
      <c r="I18" s="356">
        <v>0</v>
      </c>
      <c r="J18" s="356">
        <v>2</v>
      </c>
      <c r="K18" s="356">
        <v>0</v>
      </c>
      <c r="L18" s="356">
        <v>0</v>
      </c>
      <c r="M18" s="356">
        <v>2</v>
      </c>
      <c r="N18" s="356">
        <v>2</v>
      </c>
      <c r="O18" s="356">
        <v>0</v>
      </c>
      <c r="P18" s="164"/>
    </row>
    <row r="19" spans="1:16" s="95" customFormat="1" ht="47.25" customHeight="1" x14ac:dyDescent="0.25">
      <c r="A19" s="176" t="s">
        <v>37</v>
      </c>
      <c r="B19" s="176" t="s">
        <v>115</v>
      </c>
      <c r="C19" s="176">
        <f>C8+C10</f>
        <v>8</v>
      </c>
      <c r="D19" s="176">
        <f>D8+D10</f>
        <v>8</v>
      </c>
      <c r="E19" s="176">
        <f t="shared" ref="E19:O19" si="2">E8+E10</f>
        <v>3</v>
      </c>
      <c r="F19" s="176">
        <f t="shared" si="2"/>
        <v>0</v>
      </c>
      <c r="G19" s="176">
        <f t="shared" si="2"/>
        <v>4</v>
      </c>
      <c r="H19" s="176">
        <f t="shared" si="2"/>
        <v>0</v>
      </c>
      <c r="I19" s="176">
        <f t="shared" si="2"/>
        <v>0</v>
      </c>
      <c r="J19" s="176">
        <f t="shared" si="2"/>
        <v>5</v>
      </c>
      <c r="K19" s="176">
        <f t="shared" si="2"/>
        <v>0</v>
      </c>
      <c r="L19" s="176">
        <f t="shared" si="2"/>
        <v>0</v>
      </c>
      <c r="M19" s="176">
        <f t="shared" si="2"/>
        <v>3</v>
      </c>
      <c r="N19" s="176">
        <f t="shared" si="2"/>
        <v>6</v>
      </c>
      <c r="O19" s="176">
        <f t="shared" si="2"/>
        <v>3</v>
      </c>
    </row>
    <row r="20" spans="1:16" s="4" customFormat="1" ht="18.75" customHeight="1" x14ac:dyDescent="0.3">
      <c r="A20" s="363"/>
      <c r="B20" s="363"/>
      <c r="C20" s="363"/>
      <c r="D20" s="363"/>
      <c r="H20" s="364"/>
      <c r="I20" s="364"/>
      <c r="J20" s="364"/>
      <c r="K20" s="364"/>
      <c r="L20" s="364"/>
      <c r="M20" s="364"/>
      <c r="N20" s="364"/>
      <c r="O20" s="364"/>
    </row>
    <row r="21" spans="1:16" s="4" customFormat="1" ht="18.75" x14ac:dyDescent="0.3">
      <c r="A21" s="411"/>
      <c r="B21" s="411"/>
      <c r="C21" s="411"/>
      <c r="D21" s="411"/>
      <c r="E21" s="16"/>
      <c r="F21" s="16"/>
      <c r="G21" s="16"/>
      <c r="H21" s="412"/>
      <c r="I21" s="412"/>
      <c r="J21" s="412"/>
      <c r="K21" s="412"/>
      <c r="L21" s="412"/>
      <c r="M21" s="412"/>
      <c r="N21" s="412"/>
      <c r="O21" s="412"/>
    </row>
    <row r="22" spans="1:16" ht="16.5" x14ac:dyDescent="0.25">
      <c r="A22" s="125"/>
    </row>
    <row r="23" spans="1:16" ht="16.5" x14ac:dyDescent="0.25">
      <c r="A23" s="125"/>
    </row>
    <row r="24" spans="1:16" ht="16.5" x14ac:dyDescent="0.25">
      <c r="A24" s="125"/>
    </row>
    <row r="25" spans="1:16" ht="16.5" x14ac:dyDescent="0.25">
      <c r="A25" s="125"/>
    </row>
    <row r="26" spans="1:16" ht="16.5" x14ac:dyDescent="0.25">
      <c r="A26" s="125"/>
    </row>
    <row r="27" spans="1:16" ht="16.5" x14ac:dyDescent="0.25">
      <c r="A27" s="125"/>
    </row>
    <row r="28" spans="1:16" ht="79.5" customHeight="1" x14ac:dyDescent="0.25"/>
    <row r="30" spans="1:16" x14ac:dyDescent="0.25">
      <c r="A30" s="35"/>
    </row>
    <row r="31" spans="1:16" ht="18.75" x14ac:dyDescent="0.3">
      <c r="A31" s="36"/>
      <c r="B31" s="36"/>
      <c r="C31" s="36"/>
      <c r="D31" s="36"/>
      <c r="E31" s="36"/>
      <c r="F31" s="36"/>
      <c r="G31" s="36"/>
      <c r="H31" s="36"/>
      <c r="I31" s="36"/>
      <c r="J31" s="36"/>
    </row>
  </sheetData>
  <mergeCells count="10">
    <mergeCell ref="A20:D21"/>
    <mergeCell ref="H20:O21"/>
    <mergeCell ref="D6:O6"/>
    <mergeCell ref="N1:O1"/>
    <mergeCell ref="H2:O2"/>
    <mergeCell ref="A3:O3"/>
    <mergeCell ref="A6:A7"/>
    <mergeCell ref="C6:C7"/>
    <mergeCell ref="A2:E2"/>
    <mergeCell ref="A4:O4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10" zoomScale="96" zoomScaleNormal="96" workbookViewId="0">
      <selection activeCell="D9" sqref="D9"/>
    </sheetView>
  </sheetViews>
  <sheetFormatPr defaultRowHeight="15" x14ac:dyDescent="0.25"/>
  <cols>
    <col min="1" max="1" width="5.5703125" style="23" customWidth="1"/>
    <col min="2" max="2" width="16" style="23" customWidth="1"/>
    <col min="3" max="3" width="8" style="23" customWidth="1"/>
    <col min="4" max="4" width="10.140625" style="23" customWidth="1"/>
    <col min="5" max="5" width="9.28515625" style="23" customWidth="1"/>
    <col min="6" max="6" width="9" style="23" customWidth="1"/>
    <col min="7" max="7" width="8.5703125" style="23" customWidth="1"/>
    <col min="8" max="8" width="8.42578125" style="23" customWidth="1"/>
    <col min="9" max="9" width="9" style="23" customWidth="1"/>
    <col min="10" max="10" width="8" style="23" customWidth="1"/>
    <col min="11" max="11" width="7.7109375" style="23" customWidth="1"/>
    <col min="12" max="12" width="8" style="23" customWidth="1"/>
    <col min="13" max="13" width="10" style="23" customWidth="1"/>
    <col min="14" max="15" width="10.7109375" style="23" customWidth="1"/>
    <col min="16" max="16384" width="9.140625" style="23"/>
  </cols>
  <sheetData>
    <row r="1" spans="1:16" ht="11.25" customHeight="1" x14ac:dyDescent="0.25">
      <c r="N1" s="414" t="s">
        <v>69</v>
      </c>
      <c r="O1" s="414"/>
    </row>
    <row r="2" spans="1:16" ht="48.75" customHeight="1" x14ac:dyDescent="0.25">
      <c r="A2" s="417" t="s">
        <v>112</v>
      </c>
      <c r="B2" s="417"/>
      <c r="C2" s="417"/>
      <c r="D2" s="417"/>
      <c r="E2" s="417"/>
      <c r="F2" s="417"/>
      <c r="G2" s="417"/>
      <c r="H2" s="415" t="s">
        <v>127</v>
      </c>
      <c r="I2" s="415"/>
      <c r="J2" s="415"/>
      <c r="K2" s="415"/>
      <c r="L2" s="415"/>
      <c r="M2" s="415"/>
      <c r="N2" s="415"/>
      <c r="O2" s="415"/>
    </row>
    <row r="3" spans="1:16" ht="18.75" x14ac:dyDescent="0.3">
      <c r="A3" s="32"/>
      <c r="B3" s="25"/>
      <c r="C3" s="26"/>
      <c r="H3" s="419"/>
      <c r="I3" s="419"/>
      <c r="J3" s="419"/>
      <c r="K3" s="419"/>
      <c r="L3" s="419"/>
      <c r="M3" s="419"/>
      <c r="N3" s="419"/>
      <c r="O3" s="419"/>
    </row>
    <row r="4" spans="1:16" ht="16.5" x14ac:dyDescent="0.25">
      <c r="A4" s="420" t="s">
        <v>68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</row>
    <row r="5" spans="1:16" s="153" customFormat="1" ht="18.75" customHeight="1" x14ac:dyDescent="0.3">
      <c r="A5" s="390" t="s">
        <v>412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</row>
    <row r="6" spans="1:16" x14ac:dyDescent="0.25">
      <c r="A6" s="37"/>
    </row>
    <row r="7" spans="1:16" ht="16.5" x14ac:dyDescent="0.25">
      <c r="A7" s="418" t="s">
        <v>0</v>
      </c>
      <c r="B7" s="62" t="s">
        <v>35</v>
      </c>
      <c r="C7" s="418" t="s">
        <v>2</v>
      </c>
      <c r="D7" s="418" t="s">
        <v>128</v>
      </c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</row>
    <row r="8" spans="1:16" ht="32.25" customHeight="1" x14ac:dyDescent="0.25">
      <c r="A8" s="418"/>
      <c r="B8" s="62" t="s">
        <v>36</v>
      </c>
      <c r="C8" s="418"/>
      <c r="D8" s="63">
        <v>1</v>
      </c>
      <c r="E8" s="63">
        <v>2</v>
      </c>
      <c r="F8" s="63">
        <v>3</v>
      </c>
      <c r="G8" s="63">
        <v>4</v>
      </c>
      <c r="H8" s="63">
        <v>5</v>
      </c>
      <c r="I8" s="63">
        <v>6</v>
      </c>
      <c r="J8" s="63">
        <v>7</v>
      </c>
      <c r="K8" s="63">
        <v>8</v>
      </c>
      <c r="L8" s="63">
        <v>9</v>
      </c>
      <c r="M8" s="63">
        <v>10</v>
      </c>
      <c r="N8" s="63">
        <v>11</v>
      </c>
      <c r="O8" s="63">
        <v>12</v>
      </c>
    </row>
    <row r="9" spans="1:16" ht="33" x14ac:dyDescent="0.25">
      <c r="A9" s="62" t="s">
        <v>9</v>
      </c>
      <c r="B9" s="40" t="s">
        <v>10</v>
      </c>
      <c r="C9" s="62">
        <f>C10</f>
        <v>1</v>
      </c>
      <c r="D9" s="64">
        <f t="shared" ref="D9:O9" si="0">D10</f>
        <v>1</v>
      </c>
      <c r="E9" s="64">
        <f t="shared" si="0"/>
        <v>0</v>
      </c>
      <c r="F9" s="64">
        <f t="shared" si="0"/>
        <v>0</v>
      </c>
      <c r="G9" s="64">
        <f t="shared" si="0"/>
        <v>0</v>
      </c>
      <c r="H9" s="64">
        <f t="shared" si="0"/>
        <v>0</v>
      </c>
      <c r="I9" s="64">
        <f t="shared" si="0"/>
        <v>0</v>
      </c>
      <c r="J9" s="64">
        <f t="shared" si="0"/>
        <v>1</v>
      </c>
      <c r="K9" s="64">
        <f t="shared" si="0"/>
        <v>0</v>
      </c>
      <c r="L9" s="64">
        <f t="shared" si="0"/>
        <v>0</v>
      </c>
      <c r="M9" s="64">
        <f t="shared" si="0"/>
        <v>0</v>
      </c>
      <c r="N9" s="64">
        <f t="shared" si="0"/>
        <v>1</v>
      </c>
      <c r="O9" s="64">
        <f t="shared" si="0"/>
        <v>0</v>
      </c>
    </row>
    <row r="10" spans="1:16" ht="18.75" x14ac:dyDescent="0.25">
      <c r="A10" s="59">
        <v>1</v>
      </c>
      <c r="B10" s="60" t="s">
        <v>100</v>
      </c>
      <c r="C10" s="59">
        <f>'7.1'!E12</f>
        <v>1</v>
      </c>
      <c r="D10" s="65">
        <f>'7.4'!D9/'7.5'!C10</f>
        <v>1</v>
      </c>
      <c r="E10" s="65">
        <f>'7.4'!E9/'7.5'!C10</f>
        <v>0</v>
      </c>
      <c r="F10" s="65">
        <f>'7.4'!F9/'7.5'!C10</f>
        <v>0</v>
      </c>
      <c r="G10" s="65">
        <f>'7.4'!G9/'7.5'!C10</f>
        <v>0</v>
      </c>
      <c r="H10" s="66">
        <f>'7.4'!H9/'7.5'!C10</f>
        <v>0</v>
      </c>
      <c r="I10" s="66">
        <f>'7.4'!I9/'7.5'!C10</f>
        <v>0</v>
      </c>
      <c r="J10" s="65">
        <f>'7.4'!J9/'7.5'!C10</f>
        <v>1</v>
      </c>
      <c r="K10" s="66">
        <f>'7.4'!K9/'7.5'!C10</f>
        <v>0</v>
      </c>
      <c r="L10" s="66">
        <f>'7.4'!L9/'7.5'!C10</f>
        <v>0</v>
      </c>
      <c r="M10" s="66">
        <f>'7.4'!M9/'7.5'!C10</f>
        <v>0</v>
      </c>
      <c r="N10" s="65">
        <f>'7.4'!N9/'7.5'!C10</f>
        <v>1</v>
      </c>
      <c r="O10" s="65">
        <f>'7.4'!O9/'7.5'!C10</f>
        <v>0</v>
      </c>
    </row>
    <row r="11" spans="1:16" ht="37.5" x14ac:dyDescent="0.25">
      <c r="A11" s="176" t="s">
        <v>11</v>
      </c>
      <c r="B11" s="177" t="s">
        <v>12</v>
      </c>
      <c r="C11" s="176">
        <f>SUM(C12:C19)</f>
        <v>7</v>
      </c>
      <c r="D11" s="339"/>
      <c r="E11" s="339"/>
      <c r="F11" s="339"/>
      <c r="G11" s="339"/>
      <c r="H11" s="340"/>
      <c r="I11" s="340"/>
      <c r="J11" s="341"/>
      <c r="K11" s="340"/>
      <c r="L11" s="340"/>
      <c r="M11" s="340"/>
      <c r="N11" s="341"/>
      <c r="O11" s="341"/>
    </row>
    <row r="12" spans="1:16" ht="18.75" x14ac:dyDescent="0.25">
      <c r="A12" s="167">
        <v>1</v>
      </c>
      <c r="B12" s="168" t="s">
        <v>101</v>
      </c>
      <c r="C12" s="167">
        <f>'7.1'!E14</f>
        <v>0</v>
      </c>
      <c r="D12" s="205">
        <v>0</v>
      </c>
      <c r="E12" s="205">
        <v>0</v>
      </c>
      <c r="F12" s="205">
        <v>0</v>
      </c>
      <c r="G12" s="205">
        <v>0</v>
      </c>
      <c r="H12" s="205">
        <v>0</v>
      </c>
      <c r="I12" s="205">
        <v>0</v>
      </c>
      <c r="J12" s="205">
        <v>0</v>
      </c>
      <c r="K12" s="205">
        <v>0</v>
      </c>
      <c r="L12" s="205">
        <v>0</v>
      </c>
      <c r="M12" s="205">
        <v>0</v>
      </c>
      <c r="N12" s="205">
        <v>0</v>
      </c>
      <c r="O12" s="205">
        <v>0</v>
      </c>
      <c r="P12" s="38"/>
    </row>
    <row r="13" spans="1:16" ht="18.75" x14ac:dyDescent="0.25">
      <c r="A13" s="167">
        <v>2</v>
      </c>
      <c r="B13" s="168" t="s">
        <v>102</v>
      </c>
      <c r="C13" s="167">
        <f>'7.1'!E15</f>
        <v>0</v>
      </c>
      <c r="D13" s="205">
        <v>0</v>
      </c>
      <c r="E13" s="205">
        <v>0</v>
      </c>
      <c r="F13" s="205">
        <v>0</v>
      </c>
      <c r="G13" s="205">
        <v>0</v>
      </c>
      <c r="H13" s="205">
        <v>0</v>
      </c>
      <c r="I13" s="205">
        <v>0</v>
      </c>
      <c r="J13" s="205">
        <v>0</v>
      </c>
      <c r="K13" s="205">
        <v>0</v>
      </c>
      <c r="L13" s="205">
        <v>0</v>
      </c>
      <c r="M13" s="205">
        <v>0</v>
      </c>
      <c r="N13" s="205">
        <v>0</v>
      </c>
      <c r="O13" s="205">
        <v>0</v>
      </c>
    </row>
    <row r="14" spans="1:16" ht="18.75" x14ac:dyDescent="0.25">
      <c r="A14" s="167">
        <v>3</v>
      </c>
      <c r="B14" s="168" t="s">
        <v>104</v>
      </c>
      <c r="C14" s="167">
        <f>'7.1'!E16</f>
        <v>4</v>
      </c>
      <c r="D14" s="205">
        <f>'7.4'!D13/'7.5'!$C$14</f>
        <v>1</v>
      </c>
      <c r="E14" s="205">
        <f>'7.4'!E13/'7.5'!$C$14</f>
        <v>0.75</v>
      </c>
      <c r="F14" s="205">
        <f>'7.4'!F13/'7.5'!$C$14</f>
        <v>0</v>
      </c>
      <c r="G14" s="205">
        <f>'7.4'!G13/'7.5'!$C$14</f>
        <v>0.25</v>
      </c>
      <c r="H14" s="205">
        <f>'7.4'!H13/'7.5'!$C$14</f>
        <v>0</v>
      </c>
      <c r="I14" s="205">
        <f>'7.4'!I13/'7.5'!$C$14</f>
        <v>0</v>
      </c>
      <c r="J14" s="205">
        <v>0.25</v>
      </c>
      <c r="K14" s="205">
        <f>'7.4'!K13/'7.5'!$C$14</f>
        <v>0</v>
      </c>
      <c r="L14" s="205">
        <f>'7.4'!L13/'7.5'!$C$14</f>
        <v>0</v>
      </c>
      <c r="M14" s="205">
        <f>'7.4'!M13/'7.5'!$C$14</f>
        <v>0</v>
      </c>
      <c r="N14" s="205">
        <f>'7.4'!N13/'7.5'!$C$14</f>
        <v>0.5</v>
      </c>
      <c r="O14" s="205">
        <f>'7.4'!O13/'7.5'!$C$14</f>
        <v>0.75</v>
      </c>
    </row>
    <row r="15" spans="1:16" ht="18.75" x14ac:dyDescent="0.25">
      <c r="A15" s="167">
        <v>4</v>
      </c>
      <c r="B15" s="168" t="s">
        <v>105</v>
      </c>
      <c r="C15" s="167">
        <f>'7.1'!E17</f>
        <v>0</v>
      </c>
      <c r="D15" s="205">
        <v>0</v>
      </c>
      <c r="E15" s="205">
        <v>0</v>
      </c>
      <c r="F15" s="205">
        <v>0</v>
      </c>
      <c r="G15" s="205">
        <v>0</v>
      </c>
      <c r="H15" s="205">
        <v>0</v>
      </c>
      <c r="I15" s="205">
        <v>0</v>
      </c>
      <c r="J15" s="205">
        <v>0</v>
      </c>
      <c r="K15" s="205">
        <v>0</v>
      </c>
      <c r="L15" s="205">
        <v>0</v>
      </c>
      <c r="M15" s="205">
        <v>0</v>
      </c>
      <c r="N15" s="205">
        <v>0</v>
      </c>
      <c r="O15" s="205">
        <v>0</v>
      </c>
    </row>
    <row r="16" spans="1:16" ht="18.75" x14ac:dyDescent="0.25">
      <c r="A16" s="167">
        <v>5</v>
      </c>
      <c r="B16" s="168" t="s">
        <v>106</v>
      </c>
      <c r="C16" s="167">
        <f>'7.1'!E18</f>
        <v>0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205">
        <v>0</v>
      </c>
      <c r="K16" s="205">
        <v>0</v>
      </c>
      <c r="L16" s="205">
        <v>0</v>
      </c>
      <c r="M16" s="205">
        <v>0</v>
      </c>
      <c r="N16" s="205">
        <v>0</v>
      </c>
      <c r="O16" s="205">
        <v>0</v>
      </c>
    </row>
    <row r="17" spans="1:15" ht="18.75" x14ac:dyDescent="0.25">
      <c r="A17" s="167">
        <v>6</v>
      </c>
      <c r="B17" s="168" t="s">
        <v>107</v>
      </c>
      <c r="C17" s="167">
        <f>'7.1'!E19</f>
        <v>1</v>
      </c>
      <c r="D17" s="205">
        <f>'7.4'!D16/1</f>
        <v>1</v>
      </c>
      <c r="E17" s="205">
        <f>'7.4'!E16/1</f>
        <v>0</v>
      </c>
      <c r="F17" s="205">
        <f>'7.4'!F16/1</f>
        <v>0</v>
      </c>
      <c r="G17" s="205">
        <f>'7.4'!G16/1</f>
        <v>1</v>
      </c>
      <c r="H17" s="205">
        <f>'7.4'!H16/1</f>
        <v>0</v>
      </c>
      <c r="I17" s="205">
        <v>1</v>
      </c>
      <c r="J17" s="205">
        <f>'7.4'!J16/1</f>
        <v>1</v>
      </c>
      <c r="K17" s="205">
        <f>'7.4'!K16/1</f>
        <v>0</v>
      </c>
      <c r="L17" s="205">
        <f>'7.4'!L16/1</f>
        <v>0</v>
      </c>
      <c r="M17" s="205">
        <f>'7.4'!M16/1</f>
        <v>1</v>
      </c>
      <c r="N17" s="205">
        <f>'7.4'!N16/1</f>
        <v>1</v>
      </c>
      <c r="O17" s="205">
        <f>'7.4'!O16/1</f>
        <v>0</v>
      </c>
    </row>
    <row r="18" spans="1:15" ht="18.75" x14ac:dyDescent="0.25">
      <c r="A18" s="167">
        <v>7</v>
      </c>
      <c r="B18" s="168" t="s">
        <v>108</v>
      </c>
      <c r="C18" s="167">
        <f>'7.1'!E20</f>
        <v>0</v>
      </c>
      <c r="D18" s="205">
        <v>0</v>
      </c>
      <c r="E18" s="205">
        <v>0</v>
      </c>
      <c r="F18" s="205">
        <v>0</v>
      </c>
      <c r="G18" s="205">
        <v>0</v>
      </c>
      <c r="H18" s="205">
        <v>0</v>
      </c>
      <c r="I18" s="205">
        <v>0</v>
      </c>
      <c r="J18" s="205">
        <v>0</v>
      </c>
      <c r="K18" s="205">
        <v>0</v>
      </c>
      <c r="L18" s="205">
        <v>0</v>
      </c>
      <c r="M18" s="205">
        <v>0</v>
      </c>
      <c r="N18" s="205">
        <v>0</v>
      </c>
      <c r="O18" s="205">
        <v>0</v>
      </c>
    </row>
    <row r="19" spans="1:15" ht="18.75" x14ac:dyDescent="0.25">
      <c r="A19" s="293">
        <v>8</v>
      </c>
      <c r="B19" s="294" t="s">
        <v>109</v>
      </c>
      <c r="C19" s="293">
        <f>'7.1'!E21</f>
        <v>2</v>
      </c>
      <c r="D19" s="295">
        <f>'7.4'!D18/'7.5'!$C$19</f>
        <v>1</v>
      </c>
      <c r="E19" s="295">
        <f>'7.4'!E18/'7.5'!$C$19</f>
        <v>0</v>
      </c>
      <c r="F19" s="295">
        <f>'7.4'!F18/'7.5'!$C$19</f>
        <v>0</v>
      </c>
      <c r="G19" s="295">
        <f>'7.4'!G18/'7.5'!$C$19</f>
        <v>1</v>
      </c>
      <c r="H19" s="295">
        <f>'7.4'!H18/'7.5'!$C$19</f>
        <v>0</v>
      </c>
      <c r="I19" s="295">
        <f>'7.4'!I18/'7.5'!$C$19</f>
        <v>0</v>
      </c>
      <c r="J19" s="295">
        <f>'7.4'!J18/'7.5'!$C$19</f>
        <v>1</v>
      </c>
      <c r="K19" s="295">
        <f>'7.4'!K18/'7.5'!$C$19</f>
        <v>0</v>
      </c>
      <c r="L19" s="295">
        <f>'7.4'!L18/'7.5'!$C$19</f>
        <v>0</v>
      </c>
      <c r="M19" s="295">
        <f>'7.4'!M18/'7.5'!$C$19</f>
        <v>1</v>
      </c>
      <c r="N19" s="295">
        <f>'7.4'!N18/'7.5'!$C$19</f>
        <v>1</v>
      </c>
      <c r="O19" s="295">
        <f>'7.4'!O18/'7.5'!$C$19</f>
        <v>0</v>
      </c>
    </row>
    <row r="20" spans="1:15" ht="37.5" x14ac:dyDescent="0.25">
      <c r="A20" s="176" t="s">
        <v>37</v>
      </c>
      <c r="B20" s="177" t="s">
        <v>28</v>
      </c>
      <c r="C20" s="176">
        <f>C11+C9</f>
        <v>8</v>
      </c>
      <c r="D20" s="342">
        <f>'7.4'!D19/10</f>
        <v>0.8</v>
      </c>
      <c r="E20" s="342">
        <f>'7.4'!E19/10</f>
        <v>0.3</v>
      </c>
      <c r="F20" s="342">
        <f>'7.4'!F19/10</f>
        <v>0</v>
      </c>
      <c r="G20" s="342">
        <f>'7.4'!G19/10</f>
        <v>0.4</v>
      </c>
      <c r="H20" s="342">
        <f>'7.4'!H19/10</f>
        <v>0</v>
      </c>
      <c r="I20" s="342">
        <f>'7.4'!I19/10</f>
        <v>0</v>
      </c>
      <c r="J20" s="342">
        <f>'7.4'!J19/10</f>
        <v>0.5</v>
      </c>
      <c r="K20" s="342">
        <f>'7.4'!K19/10</f>
        <v>0</v>
      </c>
      <c r="L20" s="342">
        <f>'7.4'!L19/10</f>
        <v>0</v>
      </c>
      <c r="M20" s="342">
        <f>'7.4'!M19/10</f>
        <v>0.3</v>
      </c>
      <c r="N20" s="342">
        <f>'7.4'!N19/10</f>
        <v>0.6</v>
      </c>
      <c r="O20" s="342">
        <f>'7.4'!O19/10</f>
        <v>0.3</v>
      </c>
    </row>
    <row r="21" spans="1:15" s="4" customFormat="1" ht="18.75" customHeight="1" x14ac:dyDescent="0.3">
      <c r="A21" s="363"/>
      <c r="B21" s="363"/>
      <c r="C21" s="363"/>
      <c r="D21" s="363"/>
      <c r="H21" s="364"/>
      <c r="I21" s="364"/>
      <c r="J21" s="364"/>
      <c r="K21" s="364"/>
      <c r="L21" s="364"/>
      <c r="M21" s="364"/>
      <c r="N21" s="364"/>
      <c r="O21" s="364"/>
    </row>
    <row r="22" spans="1:15" s="4" customFormat="1" ht="18.75" x14ac:dyDescent="0.3">
      <c r="A22" s="411"/>
      <c r="B22" s="411"/>
      <c r="C22" s="411"/>
      <c r="D22" s="411"/>
      <c r="E22" s="16"/>
      <c r="F22" s="16"/>
      <c r="G22" s="16"/>
      <c r="H22" s="412"/>
      <c r="I22" s="412"/>
      <c r="J22" s="412"/>
      <c r="K22" s="412"/>
      <c r="L22" s="412"/>
      <c r="M22" s="412"/>
      <c r="N22" s="412"/>
      <c r="O22" s="412"/>
    </row>
    <row r="23" spans="1:15" ht="18.75" x14ac:dyDescent="0.25">
      <c r="A23" s="132"/>
      <c r="B23" s="133"/>
      <c r="C23" s="132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 x14ac:dyDescent="0.25">
      <c r="A24" s="35"/>
    </row>
    <row r="25" spans="1:15" x14ac:dyDescent="0.25">
      <c r="A25" s="35"/>
    </row>
    <row r="26" spans="1:15" x14ac:dyDescent="0.25">
      <c r="A26" s="35"/>
    </row>
    <row r="27" spans="1:15" x14ac:dyDescent="0.25">
      <c r="A27" s="35"/>
    </row>
    <row r="32" spans="1:15" ht="18.75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</row>
  </sheetData>
  <mergeCells count="11">
    <mergeCell ref="A5:O5"/>
    <mergeCell ref="N1:O1"/>
    <mergeCell ref="A2:G2"/>
    <mergeCell ref="H2:O2"/>
    <mergeCell ref="H3:O3"/>
    <mergeCell ref="A4:O4"/>
    <mergeCell ref="A21:D22"/>
    <mergeCell ref="H21:O22"/>
    <mergeCell ref="A7:A8"/>
    <mergeCell ref="C7:C8"/>
    <mergeCell ref="D7:O7"/>
  </mergeCells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B14" workbookViewId="0">
      <selection activeCell="G25" sqref="G24:G25"/>
    </sheetView>
  </sheetViews>
  <sheetFormatPr defaultRowHeight="15" x14ac:dyDescent="0.25"/>
  <cols>
    <col min="1" max="1" width="5.7109375" style="120" customWidth="1"/>
    <col min="2" max="2" width="15.7109375" style="120" customWidth="1"/>
    <col min="3" max="15" width="9.140625" style="120"/>
    <col min="16" max="16" width="16.85546875" style="120" customWidth="1"/>
    <col min="17" max="16384" width="9.140625" style="120"/>
  </cols>
  <sheetData>
    <row r="1" spans="1:15" ht="16.5" customHeight="1" x14ac:dyDescent="0.25">
      <c r="N1" s="401" t="s">
        <v>70</v>
      </c>
      <c r="O1" s="401"/>
    </row>
    <row r="2" spans="1:15" ht="46.5" customHeight="1" x14ac:dyDescent="0.25">
      <c r="A2" s="402" t="s">
        <v>111</v>
      </c>
      <c r="B2" s="402"/>
      <c r="C2" s="402"/>
      <c r="D2" s="402"/>
      <c r="E2" s="402"/>
      <c r="F2" s="402"/>
      <c r="G2" s="402"/>
      <c r="H2" s="402" t="s">
        <v>366</v>
      </c>
      <c r="I2" s="402"/>
      <c r="J2" s="402"/>
      <c r="K2" s="402"/>
      <c r="L2" s="402"/>
      <c r="M2" s="402"/>
      <c r="N2" s="402"/>
      <c r="O2" s="402"/>
    </row>
    <row r="3" spans="1:15" ht="18.75" x14ac:dyDescent="0.3">
      <c r="A3" s="126"/>
      <c r="B3" s="127"/>
      <c r="C3" s="128"/>
      <c r="H3" s="421"/>
      <c r="I3" s="421"/>
      <c r="J3" s="421"/>
      <c r="K3" s="421"/>
      <c r="L3" s="421"/>
      <c r="M3" s="421"/>
      <c r="N3" s="421"/>
      <c r="O3" s="421"/>
    </row>
    <row r="4" spans="1:15" ht="16.5" x14ac:dyDescent="0.25">
      <c r="A4" s="422" t="s">
        <v>71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</row>
    <row r="5" spans="1:15" s="153" customFormat="1" ht="18.75" customHeight="1" x14ac:dyDescent="0.3">
      <c r="A5" s="390" t="s">
        <v>412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</row>
    <row r="6" spans="1:15" x14ac:dyDescent="0.25">
      <c r="A6" s="69"/>
    </row>
    <row r="7" spans="1:15" ht="16.5" x14ac:dyDescent="0.25">
      <c r="A7" s="383" t="s">
        <v>0</v>
      </c>
      <c r="B7" s="121" t="s">
        <v>35</v>
      </c>
      <c r="C7" s="383" t="s">
        <v>3</v>
      </c>
      <c r="D7" s="383" t="s">
        <v>40</v>
      </c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</row>
    <row r="8" spans="1:15" ht="57.75" customHeight="1" x14ac:dyDescent="0.25">
      <c r="A8" s="383"/>
      <c r="B8" s="121" t="s">
        <v>36</v>
      </c>
      <c r="C8" s="383"/>
      <c r="D8" s="106">
        <v>1</v>
      </c>
      <c r="E8" s="106">
        <v>2</v>
      </c>
      <c r="F8" s="106">
        <v>3</v>
      </c>
      <c r="G8" s="106">
        <v>4</v>
      </c>
      <c r="H8" s="106">
        <v>5</v>
      </c>
      <c r="I8" s="106">
        <v>6</v>
      </c>
      <c r="J8" s="106">
        <v>7</v>
      </c>
      <c r="K8" s="106">
        <v>8</v>
      </c>
      <c r="L8" s="106">
        <v>9</v>
      </c>
      <c r="M8" s="106">
        <v>10</v>
      </c>
      <c r="N8" s="106">
        <v>11</v>
      </c>
      <c r="O8" s="106">
        <v>12</v>
      </c>
    </row>
    <row r="9" spans="1:15" s="70" customFormat="1" ht="43.5" customHeight="1" x14ac:dyDescent="0.25">
      <c r="A9" s="121" t="s">
        <v>9</v>
      </c>
      <c r="B9" s="121" t="s">
        <v>10</v>
      </c>
      <c r="C9" s="121">
        <f>C10</f>
        <v>24</v>
      </c>
      <c r="D9" s="121">
        <f>D10</f>
        <v>2</v>
      </c>
      <c r="E9" s="121">
        <f t="shared" ref="E9:O9" si="0">E10</f>
        <v>1</v>
      </c>
      <c r="F9" s="121">
        <f t="shared" si="0"/>
        <v>0</v>
      </c>
      <c r="G9" s="121">
        <f t="shared" si="0"/>
        <v>23</v>
      </c>
      <c r="H9" s="121">
        <f t="shared" si="0"/>
        <v>6</v>
      </c>
      <c r="I9" s="121">
        <f t="shared" si="0"/>
        <v>0</v>
      </c>
      <c r="J9" s="121">
        <f t="shared" si="0"/>
        <v>4</v>
      </c>
      <c r="K9" s="121">
        <f t="shared" si="0"/>
        <v>3</v>
      </c>
      <c r="L9" s="121">
        <f t="shared" si="0"/>
        <v>0</v>
      </c>
      <c r="M9" s="121">
        <f t="shared" si="0"/>
        <v>0</v>
      </c>
      <c r="N9" s="121">
        <f t="shared" si="0"/>
        <v>9</v>
      </c>
      <c r="O9" s="121">
        <f t="shared" si="0"/>
        <v>0</v>
      </c>
    </row>
    <row r="10" spans="1:15" s="130" customFormat="1" ht="31.5" customHeight="1" x14ac:dyDescent="0.3">
      <c r="A10" s="106">
        <v>1</v>
      </c>
      <c r="B10" s="72" t="s">
        <v>100</v>
      </c>
      <c r="C10" s="106">
        <f>'7.1'!H12</f>
        <v>24</v>
      </c>
      <c r="D10" s="106">
        <v>2</v>
      </c>
      <c r="E10" s="106">
        <v>1</v>
      </c>
      <c r="F10" s="106">
        <v>0</v>
      </c>
      <c r="G10" s="106">
        <v>23</v>
      </c>
      <c r="H10" s="129">
        <v>6</v>
      </c>
      <c r="I10" s="129">
        <v>0</v>
      </c>
      <c r="J10" s="106">
        <v>4</v>
      </c>
      <c r="K10" s="129">
        <v>3</v>
      </c>
      <c r="L10" s="129">
        <v>0</v>
      </c>
      <c r="M10" s="129">
        <v>0</v>
      </c>
      <c r="N10" s="106">
        <v>9</v>
      </c>
      <c r="O10" s="106">
        <v>0</v>
      </c>
    </row>
    <row r="11" spans="1:15" s="70" customFormat="1" ht="44.25" customHeight="1" x14ac:dyDescent="0.25">
      <c r="A11" s="176" t="s">
        <v>11</v>
      </c>
      <c r="B11" s="176" t="s">
        <v>12</v>
      </c>
      <c r="C11" s="358">
        <f>SUM(C12:C19)</f>
        <v>166</v>
      </c>
      <c r="D11" s="176">
        <f t="shared" ref="D11:O11" si="1">SUM(D12:D19)</f>
        <v>92</v>
      </c>
      <c r="E11" s="176">
        <f t="shared" si="1"/>
        <v>42</v>
      </c>
      <c r="F11" s="176">
        <f t="shared" si="1"/>
        <v>5</v>
      </c>
      <c r="G11" s="176">
        <f t="shared" si="1"/>
        <v>27</v>
      </c>
      <c r="H11" s="176">
        <f t="shared" si="1"/>
        <v>12</v>
      </c>
      <c r="I11" s="176">
        <f t="shared" si="1"/>
        <v>10</v>
      </c>
      <c r="J11" s="176">
        <f t="shared" si="1"/>
        <v>17</v>
      </c>
      <c r="K11" s="176">
        <f t="shared" si="1"/>
        <v>0</v>
      </c>
      <c r="L11" s="176">
        <f t="shared" si="1"/>
        <v>4</v>
      </c>
      <c r="M11" s="176">
        <f t="shared" si="1"/>
        <v>7</v>
      </c>
      <c r="N11" s="176">
        <f t="shared" si="1"/>
        <v>70</v>
      </c>
      <c r="O11" s="176">
        <f t="shared" si="1"/>
        <v>47</v>
      </c>
    </row>
    <row r="12" spans="1:15" s="130" customFormat="1" ht="24.75" customHeight="1" x14ac:dyDescent="0.3">
      <c r="A12" s="327">
        <v>1</v>
      </c>
      <c r="B12" s="189" t="s">
        <v>101</v>
      </c>
      <c r="C12" s="327">
        <f>'7.1'!H14</f>
        <v>16</v>
      </c>
      <c r="D12" s="188">
        <v>3</v>
      </c>
      <c r="E12" s="188">
        <v>2</v>
      </c>
      <c r="F12" s="188">
        <v>0</v>
      </c>
      <c r="G12" s="188">
        <v>2</v>
      </c>
      <c r="H12" s="188">
        <v>0</v>
      </c>
      <c r="I12" s="188">
        <v>3</v>
      </c>
      <c r="J12" s="188">
        <v>0</v>
      </c>
      <c r="K12" s="188">
        <v>0</v>
      </c>
      <c r="L12" s="188">
        <v>2</v>
      </c>
      <c r="M12" s="188">
        <v>0</v>
      </c>
      <c r="N12" s="188">
        <v>0</v>
      </c>
      <c r="O12" s="188">
        <v>4</v>
      </c>
    </row>
    <row r="13" spans="1:15" s="130" customFormat="1" ht="24.75" customHeight="1" x14ac:dyDescent="0.3">
      <c r="A13" s="327">
        <v>2</v>
      </c>
      <c r="B13" s="189" t="s">
        <v>102</v>
      </c>
      <c r="C13" s="327">
        <f>'7.1'!H15</f>
        <v>9</v>
      </c>
      <c r="D13" s="188">
        <v>9</v>
      </c>
      <c r="E13" s="188">
        <v>0</v>
      </c>
      <c r="F13" s="188">
        <v>0</v>
      </c>
      <c r="G13" s="188">
        <v>9</v>
      </c>
      <c r="H13" s="188">
        <v>0</v>
      </c>
      <c r="I13" s="188">
        <v>2</v>
      </c>
      <c r="J13" s="188">
        <v>1</v>
      </c>
      <c r="K13" s="188">
        <v>0</v>
      </c>
      <c r="L13" s="188">
        <v>0</v>
      </c>
      <c r="M13" s="188">
        <v>0</v>
      </c>
      <c r="N13" s="188">
        <v>5</v>
      </c>
      <c r="O13" s="188">
        <v>9</v>
      </c>
    </row>
    <row r="14" spans="1:15" s="130" customFormat="1" ht="24.75" customHeight="1" x14ac:dyDescent="0.3">
      <c r="A14" s="332">
        <v>3</v>
      </c>
      <c r="B14" s="256" t="s">
        <v>104</v>
      </c>
      <c r="C14" s="327">
        <f>'7.1'!H16</f>
        <v>61</v>
      </c>
      <c r="D14" s="257">
        <v>41</v>
      </c>
      <c r="E14" s="257">
        <v>23</v>
      </c>
      <c r="F14" s="257">
        <v>0</v>
      </c>
      <c r="G14" s="257">
        <v>1</v>
      </c>
      <c r="H14" s="257">
        <v>1</v>
      </c>
      <c r="I14" s="257">
        <v>1</v>
      </c>
      <c r="J14" s="257">
        <v>3</v>
      </c>
      <c r="K14" s="257">
        <v>0</v>
      </c>
      <c r="L14" s="257">
        <v>2</v>
      </c>
      <c r="M14" s="257">
        <v>3</v>
      </c>
      <c r="N14" s="257">
        <v>36</v>
      </c>
      <c r="O14" s="257">
        <v>11</v>
      </c>
    </row>
    <row r="15" spans="1:15" s="130" customFormat="1" ht="24.75" customHeight="1" x14ac:dyDescent="0.3">
      <c r="A15" s="327">
        <v>4</v>
      </c>
      <c r="B15" s="189" t="s">
        <v>105</v>
      </c>
      <c r="C15" s="327">
        <f>'7.1'!H17</f>
        <v>44</v>
      </c>
      <c r="D15" s="357">
        <v>22</v>
      </c>
      <c r="E15" s="357">
        <v>7</v>
      </c>
      <c r="F15" s="357">
        <v>3</v>
      </c>
      <c r="G15" s="360">
        <v>7</v>
      </c>
      <c r="H15" s="360">
        <v>5</v>
      </c>
      <c r="I15" s="357">
        <v>1</v>
      </c>
      <c r="J15" s="360">
        <v>8</v>
      </c>
      <c r="K15" s="360">
        <v>0</v>
      </c>
      <c r="L15" s="360">
        <v>0</v>
      </c>
      <c r="M15" s="360">
        <v>4</v>
      </c>
      <c r="N15" s="357">
        <v>17</v>
      </c>
      <c r="O15" s="357">
        <v>14</v>
      </c>
    </row>
    <row r="16" spans="1:15" s="130" customFormat="1" ht="24.75" customHeight="1" x14ac:dyDescent="0.3">
      <c r="A16" s="327">
        <v>5</v>
      </c>
      <c r="B16" s="189" t="s">
        <v>106</v>
      </c>
      <c r="C16" s="327">
        <f>'7.1'!H18</f>
        <v>6</v>
      </c>
      <c r="D16" s="357">
        <v>2</v>
      </c>
      <c r="E16" s="357">
        <v>2</v>
      </c>
      <c r="F16" s="357">
        <v>0</v>
      </c>
      <c r="G16" s="357">
        <v>6</v>
      </c>
      <c r="H16" s="360">
        <v>0</v>
      </c>
      <c r="I16" s="360">
        <v>1</v>
      </c>
      <c r="J16" s="357">
        <v>1</v>
      </c>
      <c r="K16" s="360">
        <v>0</v>
      </c>
      <c r="L16" s="360">
        <v>0</v>
      </c>
      <c r="M16" s="360">
        <v>0</v>
      </c>
      <c r="N16" s="357">
        <v>0</v>
      </c>
      <c r="O16" s="357">
        <v>0</v>
      </c>
    </row>
    <row r="17" spans="1:15" s="130" customFormat="1" ht="24.75" customHeight="1" x14ac:dyDescent="0.3">
      <c r="A17" s="327">
        <v>6</v>
      </c>
      <c r="B17" s="189" t="s">
        <v>107</v>
      </c>
      <c r="C17" s="327">
        <f>'7.1'!H19</f>
        <v>5</v>
      </c>
      <c r="D17" s="357">
        <v>2</v>
      </c>
      <c r="E17" s="357">
        <v>0</v>
      </c>
      <c r="F17" s="357">
        <v>0</v>
      </c>
      <c r="G17" s="357">
        <v>2</v>
      </c>
      <c r="H17" s="357">
        <v>0</v>
      </c>
      <c r="I17" s="357">
        <v>1</v>
      </c>
      <c r="J17" s="357">
        <v>3</v>
      </c>
      <c r="K17" s="357">
        <v>0</v>
      </c>
      <c r="L17" s="357">
        <v>0</v>
      </c>
      <c r="M17" s="357">
        <v>0</v>
      </c>
      <c r="N17" s="357">
        <v>1</v>
      </c>
      <c r="O17" s="357">
        <v>1</v>
      </c>
    </row>
    <row r="18" spans="1:15" s="130" customFormat="1" ht="24.75" customHeight="1" x14ac:dyDescent="0.3">
      <c r="A18" s="327">
        <v>7</v>
      </c>
      <c r="B18" s="189" t="s">
        <v>108</v>
      </c>
      <c r="C18" s="357">
        <v>8</v>
      </c>
      <c r="D18" s="357">
        <v>0</v>
      </c>
      <c r="E18" s="357">
        <v>3</v>
      </c>
      <c r="F18" s="357">
        <v>0</v>
      </c>
      <c r="G18" s="357">
        <v>0</v>
      </c>
      <c r="H18" s="357">
        <v>2</v>
      </c>
      <c r="I18" s="357">
        <v>0</v>
      </c>
      <c r="J18" s="357">
        <v>0</v>
      </c>
      <c r="K18" s="357">
        <v>0</v>
      </c>
      <c r="L18" s="357">
        <v>0</v>
      </c>
      <c r="M18" s="357">
        <v>0</v>
      </c>
      <c r="N18" s="357">
        <v>4</v>
      </c>
      <c r="O18" s="357">
        <v>7</v>
      </c>
    </row>
    <row r="19" spans="1:15" s="130" customFormat="1" ht="24.75" customHeight="1" x14ac:dyDescent="0.3">
      <c r="A19" s="327">
        <v>8</v>
      </c>
      <c r="B19" s="189" t="s">
        <v>109</v>
      </c>
      <c r="C19" s="357">
        <v>17</v>
      </c>
      <c r="D19" s="357">
        <v>13</v>
      </c>
      <c r="E19" s="357">
        <v>5</v>
      </c>
      <c r="F19" s="357">
        <v>2</v>
      </c>
      <c r="G19" s="357">
        <v>0</v>
      </c>
      <c r="H19" s="357">
        <v>4</v>
      </c>
      <c r="I19" s="357">
        <v>1</v>
      </c>
      <c r="J19" s="357">
        <v>1</v>
      </c>
      <c r="K19" s="357">
        <v>0</v>
      </c>
      <c r="L19" s="357">
        <v>0</v>
      </c>
      <c r="M19" s="357">
        <v>0</v>
      </c>
      <c r="N19" s="357">
        <v>7</v>
      </c>
      <c r="O19" s="357">
        <v>1</v>
      </c>
    </row>
    <row r="20" spans="1:15" s="70" customFormat="1" ht="37.5" x14ac:dyDescent="0.25">
      <c r="A20" s="176" t="s">
        <v>37</v>
      </c>
      <c r="B20" s="177" t="s">
        <v>28</v>
      </c>
      <c r="C20" s="358">
        <f>C9+C11</f>
        <v>190</v>
      </c>
      <c r="D20" s="176">
        <f>D9+D11</f>
        <v>94</v>
      </c>
      <c r="E20" s="176">
        <f t="shared" ref="E20:O20" si="2">E9+E11</f>
        <v>43</v>
      </c>
      <c r="F20" s="176">
        <f t="shared" si="2"/>
        <v>5</v>
      </c>
      <c r="G20" s="176">
        <f t="shared" si="2"/>
        <v>50</v>
      </c>
      <c r="H20" s="176">
        <f t="shared" si="2"/>
        <v>18</v>
      </c>
      <c r="I20" s="176">
        <f t="shared" si="2"/>
        <v>10</v>
      </c>
      <c r="J20" s="176">
        <f t="shared" si="2"/>
        <v>21</v>
      </c>
      <c r="K20" s="176">
        <f t="shared" si="2"/>
        <v>3</v>
      </c>
      <c r="L20" s="176">
        <f t="shared" si="2"/>
        <v>4</v>
      </c>
      <c r="M20" s="176">
        <f t="shared" si="2"/>
        <v>7</v>
      </c>
      <c r="N20" s="176">
        <f t="shared" si="2"/>
        <v>79</v>
      </c>
      <c r="O20" s="176">
        <f t="shared" si="2"/>
        <v>47</v>
      </c>
    </row>
    <row r="21" spans="1:15" s="4" customFormat="1" ht="12" customHeight="1" x14ac:dyDescent="0.3">
      <c r="A21" s="363"/>
      <c r="B21" s="363"/>
      <c r="C21" s="363"/>
      <c r="D21" s="363"/>
      <c r="H21" s="364"/>
      <c r="I21" s="364"/>
      <c r="J21" s="364"/>
      <c r="K21" s="364"/>
      <c r="L21" s="364"/>
      <c r="M21" s="364"/>
      <c r="N21" s="364"/>
      <c r="O21" s="364"/>
    </row>
    <row r="22" spans="1:15" s="4" customFormat="1" ht="10.5" customHeight="1" x14ac:dyDescent="0.3">
      <c r="A22" s="411"/>
      <c r="B22" s="411"/>
      <c r="C22" s="411"/>
      <c r="D22" s="411"/>
      <c r="E22" s="16"/>
      <c r="F22" s="16"/>
      <c r="G22" s="16"/>
      <c r="H22" s="412"/>
      <c r="I22" s="412"/>
      <c r="J22" s="412"/>
      <c r="K22" s="412"/>
      <c r="L22" s="412"/>
      <c r="M22" s="412"/>
      <c r="N22" s="412"/>
      <c r="O22" s="412"/>
    </row>
    <row r="23" spans="1:15" x14ac:dyDescent="0.25">
      <c r="A23" s="396" t="s">
        <v>38</v>
      </c>
    </row>
    <row r="24" spans="1:15" x14ac:dyDescent="0.25">
      <c r="A24" s="396"/>
    </row>
    <row r="25" spans="1:15" x14ac:dyDescent="0.25">
      <c r="A25" s="73"/>
    </row>
    <row r="26" spans="1:15" ht="18.75" x14ac:dyDescent="0.3">
      <c r="A26" s="74"/>
      <c r="B26" s="74"/>
      <c r="C26" s="74"/>
      <c r="D26" s="74"/>
      <c r="E26" s="74"/>
      <c r="F26" s="74"/>
      <c r="G26" s="74"/>
      <c r="H26" s="74"/>
      <c r="I26" s="74"/>
      <c r="J26" s="74"/>
    </row>
  </sheetData>
  <mergeCells count="12">
    <mergeCell ref="A23:A24"/>
    <mergeCell ref="N1:O1"/>
    <mergeCell ref="A2:G2"/>
    <mergeCell ref="H2:O2"/>
    <mergeCell ref="H3:O3"/>
    <mergeCell ref="A4:O4"/>
    <mergeCell ref="A7:A8"/>
    <mergeCell ref="C7:C8"/>
    <mergeCell ref="D7:O7"/>
    <mergeCell ref="A21:D22"/>
    <mergeCell ref="H21:O22"/>
    <mergeCell ref="A5:O5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opLeftCell="A16" zoomScale="98" zoomScaleNormal="98" workbookViewId="0">
      <selection activeCell="G26" sqref="G26"/>
    </sheetView>
  </sheetViews>
  <sheetFormatPr defaultRowHeight="15" x14ac:dyDescent="0.25"/>
  <cols>
    <col min="1" max="1" width="9.140625" style="67"/>
    <col min="2" max="2" width="15.5703125" style="67" customWidth="1"/>
    <col min="3" max="3" width="10.140625" style="67" customWidth="1"/>
    <col min="4" max="4" width="9.5703125" style="67" customWidth="1"/>
    <col min="5" max="5" width="8" style="67" customWidth="1"/>
    <col min="6" max="6" width="8.28515625" style="67" customWidth="1"/>
    <col min="7" max="7" width="8.5703125" style="67" customWidth="1"/>
    <col min="8" max="14" width="9.140625" style="67"/>
    <col min="15" max="15" width="8.28515625" style="67" customWidth="1"/>
    <col min="16" max="16384" width="9.140625" style="67"/>
  </cols>
  <sheetData>
    <row r="1" spans="1:23" ht="28.5" customHeight="1" x14ac:dyDescent="0.25">
      <c r="N1" s="401" t="s">
        <v>73</v>
      </c>
      <c r="O1" s="401"/>
    </row>
    <row r="2" spans="1:23" ht="53.25" customHeight="1" x14ac:dyDescent="0.25">
      <c r="A2" s="427" t="s">
        <v>112</v>
      </c>
      <c r="B2" s="427"/>
      <c r="C2" s="427"/>
      <c r="D2" s="3"/>
      <c r="E2" s="3"/>
      <c r="F2" s="3"/>
      <c r="G2" s="3"/>
      <c r="H2" s="427" t="s">
        <v>79</v>
      </c>
      <c r="I2" s="427"/>
      <c r="J2" s="427"/>
      <c r="K2" s="427"/>
      <c r="L2" s="427"/>
      <c r="M2" s="427"/>
      <c r="N2" s="427"/>
      <c r="O2" s="427"/>
    </row>
    <row r="3" spans="1:23" ht="18.75" x14ac:dyDescent="0.3">
      <c r="A3" s="68"/>
      <c r="B3" s="1"/>
      <c r="C3" s="2"/>
      <c r="H3" s="428" t="s">
        <v>369</v>
      </c>
      <c r="I3" s="428"/>
      <c r="J3" s="428"/>
      <c r="K3" s="428"/>
      <c r="L3" s="428"/>
      <c r="M3" s="428"/>
      <c r="N3" s="428"/>
      <c r="O3" s="428"/>
    </row>
    <row r="4" spans="1:23" ht="16.5" x14ac:dyDescent="0.25">
      <c r="A4" s="422" t="s">
        <v>72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</row>
    <row r="5" spans="1:23" s="153" customFormat="1" ht="18.75" customHeight="1" x14ac:dyDescent="0.3">
      <c r="A5" s="390" t="s">
        <v>413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</row>
    <row r="6" spans="1:23" x14ac:dyDescent="0.25">
      <c r="A6" s="75"/>
    </row>
    <row r="7" spans="1:23" ht="16.5" x14ac:dyDescent="0.25">
      <c r="A7" s="377" t="s">
        <v>0</v>
      </c>
      <c r="B7" s="28" t="s">
        <v>35</v>
      </c>
      <c r="C7" s="377" t="s">
        <v>3</v>
      </c>
      <c r="D7" s="377" t="s">
        <v>129</v>
      </c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</row>
    <row r="8" spans="1:23" ht="55.5" customHeight="1" x14ac:dyDescent="0.25">
      <c r="A8" s="377"/>
      <c r="B8" s="28" t="s">
        <v>36</v>
      </c>
      <c r="C8" s="377"/>
      <c r="D8" s="54">
        <v>1</v>
      </c>
      <c r="E8" s="54">
        <v>2</v>
      </c>
      <c r="F8" s="54">
        <v>3</v>
      </c>
      <c r="G8" s="54">
        <v>4</v>
      </c>
      <c r="H8" s="54">
        <v>5</v>
      </c>
      <c r="I8" s="54">
        <v>6</v>
      </c>
      <c r="J8" s="54">
        <v>7</v>
      </c>
      <c r="K8" s="54">
        <v>8</v>
      </c>
      <c r="L8" s="54">
        <v>9</v>
      </c>
      <c r="M8" s="54">
        <v>10</v>
      </c>
      <c r="N8" s="54">
        <v>11</v>
      </c>
      <c r="O8" s="54">
        <v>12</v>
      </c>
    </row>
    <row r="9" spans="1:23" ht="41.25" customHeight="1" x14ac:dyDescent="0.25">
      <c r="A9" s="28" t="s">
        <v>9</v>
      </c>
      <c r="B9" s="56" t="s">
        <v>10</v>
      </c>
      <c r="C9" s="28">
        <f>C10</f>
        <v>24</v>
      </c>
      <c r="D9" s="76">
        <f>' 7.6'!D9/'7.7'!$C$9</f>
        <v>8.3333333333333329E-2</v>
      </c>
      <c r="E9" s="76">
        <f>' 7.6'!E9/'7.7'!$C$9</f>
        <v>4.1666666666666664E-2</v>
      </c>
      <c r="F9" s="76">
        <f>' 7.6'!F9/'7.7'!$C$9</f>
        <v>0</v>
      </c>
      <c r="G9" s="76">
        <f>' 7.6'!G9/'7.7'!$C$9</f>
        <v>0.95833333333333337</v>
      </c>
      <c r="H9" s="76">
        <f>' 7.6'!H9/'7.7'!$C$9</f>
        <v>0.25</v>
      </c>
      <c r="I9" s="76">
        <f>' 7.6'!I9/'7.7'!$C$9</f>
        <v>0</v>
      </c>
      <c r="J9" s="76">
        <f>' 7.6'!J9/'7.7'!$C$9</f>
        <v>0.16666666666666666</v>
      </c>
      <c r="K9" s="76">
        <f>' 7.6'!K9/'7.7'!$C$9</f>
        <v>0.125</v>
      </c>
      <c r="L9" s="76">
        <f>' 7.6'!L9/'7.7'!$C$9</f>
        <v>0</v>
      </c>
      <c r="M9" s="76">
        <f>' 7.6'!M9/'7.7'!$C$9</f>
        <v>0</v>
      </c>
      <c r="N9" s="76">
        <f>' 7.6'!N9/'7.7'!$C$9</f>
        <v>0.375</v>
      </c>
      <c r="O9" s="76">
        <f>' 7.6'!O9/'7.7'!$C$9</f>
        <v>0</v>
      </c>
    </row>
    <row r="10" spans="1:23" s="9" customFormat="1" ht="18.75" x14ac:dyDescent="0.25">
      <c r="A10" s="49">
        <v>1</v>
      </c>
      <c r="B10" s="50" t="s">
        <v>100</v>
      </c>
      <c r="C10" s="49">
        <f>'7.1'!H12</f>
        <v>24</v>
      </c>
      <c r="D10" s="77">
        <v>8.3299999999999999E-2</v>
      </c>
      <c r="E10" s="77">
        <v>4.1599999999999998E-2</v>
      </c>
      <c r="F10" s="77">
        <f>' 7.6'!F10/'7.7'!C10</f>
        <v>0</v>
      </c>
      <c r="G10" s="78">
        <v>0.95830000000000004</v>
      </c>
      <c r="H10" s="78">
        <f>' 7.6'!H10/'7.7'!C10</f>
        <v>0.25</v>
      </c>
      <c r="I10" s="77">
        <f>' 7.6'!I10/'7.7'!C10</f>
        <v>0</v>
      </c>
      <c r="J10" s="78">
        <f>' 7.6'!J10/'7.7'!C10</f>
        <v>0.16666666666666666</v>
      </c>
      <c r="K10" s="78">
        <f>' 7.6'!K10/'7.7'!C10</f>
        <v>0.125</v>
      </c>
      <c r="L10" s="78">
        <f>' 7.6'!L10/'7.7'!C10</f>
        <v>0</v>
      </c>
      <c r="M10" s="79">
        <f>' 7.6'!M10/'7.7'!C10</f>
        <v>0</v>
      </c>
      <c r="N10" s="80">
        <f>' 7.6'!N10/'7.7'!C10</f>
        <v>0.375</v>
      </c>
      <c r="O10" s="80">
        <f>' 7.6'!O10/'7.7'!C10</f>
        <v>0</v>
      </c>
    </row>
    <row r="11" spans="1:23" ht="54" customHeight="1" x14ac:dyDescent="0.25">
      <c r="A11" s="343" t="s">
        <v>11</v>
      </c>
      <c r="B11" s="306" t="s">
        <v>12</v>
      </c>
      <c r="C11" s="343">
        <f>SUM(C12:C19)</f>
        <v>166</v>
      </c>
      <c r="D11" s="344">
        <f>' 7.6'!D11/'7.7'!$C$11</f>
        <v>0.55421686746987953</v>
      </c>
      <c r="E11" s="344">
        <f>' 7.6'!E11/'7.7'!$C$11</f>
        <v>0.25301204819277107</v>
      </c>
      <c r="F11" s="344">
        <f>' 7.6'!F11/'7.7'!$C$11</f>
        <v>3.0120481927710843E-2</v>
      </c>
      <c r="G11" s="344">
        <f>' 7.6'!G11/'7.7'!$C$11</f>
        <v>0.16265060240963855</v>
      </c>
      <c r="H11" s="344">
        <f>' 7.6'!H11/'7.7'!$C$11</f>
        <v>7.2289156626506021E-2</v>
      </c>
      <c r="I11" s="344">
        <f>' 7.6'!I11/'7.7'!$C$11</f>
        <v>6.0240963855421686E-2</v>
      </c>
      <c r="J11" s="344">
        <f>' 7.6'!J11/'7.7'!$C$11</f>
        <v>0.10240963855421686</v>
      </c>
      <c r="K11" s="344">
        <f>' 7.6'!K11/'7.7'!$C$11</f>
        <v>0</v>
      </c>
      <c r="L11" s="344">
        <f>' 7.6'!L11/'7.7'!$C$11</f>
        <v>2.4096385542168676E-2</v>
      </c>
      <c r="M11" s="344">
        <f>' 7.6'!M11/'7.7'!$C$11</f>
        <v>4.2168674698795178E-2</v>
      </c>
      <c r="N11" s="344">
        <f>' 7.6'!N11/'7.7'!$C$11</f>
        <v>0.42168674698795183</v>
      </c>
      <c r="O11" s="344">
        <f>' 7.6'!O11/'7.7'!$C$11</f>
        <v>0.28313253012048195</v>
      </c>
      <c r="P11" s="292"/>
      <c r="Q11" s="292"/>
      <c r="R11" s="292"/>
      <c r="S11" s="292"/>
      <c r="T11" s="292"/>
      <c r="U11" s="292"/>
      <c r="V11" s="292"/>
      <c r="W11" s="292"/>
    </row>
    <row r="12" spans="1:23" s="17" customFormat="1" ht="27" customHeight="1" x14ac:dyDescent="0.25">
      <c r="A12" s="293">
        <v>1</v>
      </c>
      <c r="B12" s="294" t="s">
        <v>101</v>
      </c>
      <c r="C12" s="293">
        <f>'7.1'!H14</f>
        <v>16</v>
      </c>
      <c r="D12" s="295">
        <v>1</v>
      </c>
      <c r="E12" s="295">
        <v>0</v>
      </c>
      <c r="F12" s="295">
        <v>0</v>
      </c>
      <c r="G12" s="295">
        <v>0.66669999999999996</v>
      </c>
      <c r="H12" s="295">
        <f>' 7.6'!H12/50</f>
        <v>0</v>
      </c>
      <c r="I12" s="295">
        <v>0.42859999999999998</v>
      </c>
      <c r="J12" s="295">
        <f>' 7.6'!J12/50</f>
        <v>0</v>
      </c>
      <c r="K12" s="295">
        <f>' 7.6'!K12/50</f>
        <v>0</v>
      </c>
      <c r="L12" s="295">
        <v>0.57140000000000002</v>
      </c>
      <c r="M12" s="295">
        <v>0.33329999999999999</v>
      </c>
      <c r="N12" s="295">
        <v>2.3332999999999999</v>
      </c>
      <c r="O12" s="295">
        <v>0.66669999999999996</v>
      </c>
      <c r="P12" s="423"/>
      <c r="Q12" s="424"/>
      <c r="R12" s="424"/>
      <c r="S12" s="424"/>
      <c r="T12" s="424"/>
      <c r="U12" s="296"/>
      <c r="V12" s="296"/>
      <c r="W12" s="296"/>
    </row>
    <row r="13" spans="1:23" s="18" customFormat="1" ht="27" customHeight="1" x14ac:dyDescent="0.25">
      <c r="A13" s="293">
        <v>2</v>
      </c>
      <c r="B13" s="294" t="s">
        <v>102</v>
      </c>
      <c r="C13" s="293">
        <f>'7.1'!H15</f>
        <v>9</v>
      </c>
      <c r="D13" s="295">
        <f>' 7.6'!D13/$C$13</f>
        <v>1</v>
      </c>
      <c r="E13" s="295">
        <f>' 7.6'!E13/$C$13</f>
        <v>0</v>
      </c>
      <c r="F13" s="295">
        <f>' 7.6'!F13/$C$13</f>
        <v>0</v>
      </c>
      <c r="G13" s="295">
        <f>' 7.6'!G13/$C$13</f>
        <v>1</v>
      </c>
      <c r="H13" s="295">
        <f>' 7.6'!H13/$C$13</f>
        <v>0</v>
      </c>
      <c r="I13" s="295">
        <f>' 7.6'!I13/$C$13</f>
        <v>0.22222222222222221</v>
      </c>
      <c r="J13" s="295">
        <f>' 7.6'!J13/$C$13</f>
        <v>0.1111111111111111</v>
      </c>
      <c r="K13" s="295">
        <f>' 7.6'!K13/$C$13</f>
        <v>0</v>
      </c>
      <c r="L13" s="295">
        <f>' 7.6'!L13/$C$13</f>
        <v>0</v>
      </c>
      <c r="M13" s="295">
        <f>' 7.6'!M13/$C$13</f>
        <v>0</v>
      </c>
      <c r="N13" s="295">
        <f>' 7.6'!N13/$C$13</f>
        <v>0.55555555555555558</v>
      </c>
      <c r="O13" s="295">
        <f>' 7.6'!O13/$C$13</f>
        <v>1</v>
      </c>
      <c r="P13" s="425"/>
      <c r="Q13" s="426"/>
      <c r="R13" s="426"/>
      <c r="S13" s="426"/>
      <c r="T13" s="426"/>
      <c r="U13" s="426"/>
      <c r="V13" s="426"/>
      <c r="W13" s="426"/>
    </row>
    <row r="14" spans="1:23" s="17" customFormat="1" ht="27" customHeight="1" x14ac:dyDescent="0.25">
      <c r="A14" s="293">
        <v>3</v>
      </c>
      <c r="B14" s="294" t="s">
        <v>104</v>
      </c>
      <c r="C14" s="293">
        <f>'7.1'!H16</f>
        <v>61</v>
      </c>
      <c r="D14" s="295">
        <f>' 7.6'!D14/'7.7'!$C$14</f>
        <v>0.67213114754098358</v>
      </c>
      <c r="E14" s="295">
        <f>' 7.6'!E14/'7.7'!$C$14</f>
        <v>0.37704918032786883</v>
      </c>
      <c r="F14" s="295">
        <f>' 7.6'!F14/'7.7'!$C$14</f>
        <v>0</v>
      </c>
      <c r="G14" s="295">
        <f>' 7.6'!G14/'7.7'!$C$14</f>
        <v>1.6393442622950821E-2</v>
      </c>
      <c r="H14" s="295">
        <f>' 7.6'!H14/'7.7'!$C$14</f>
        <v>1.6393442622950821E-2</v>
      </c>
      <c r="I14" s="295">
        <f>' 7.6'!I14/'7.7'!$C$14</f>
        <v>1.6393442622950821E-2</v>
      </c>
      <c r="J14" s="295">
        <f>' 7.6'!J14/'7.7'!$C$14</f>
        <v>4.9180327868852458E-2</v>
      </c>
      <c r="K14" s="295">
        <f>' 7.6'!K14/'7.7'!$C$14</f>
        <v>0</v>
      </c>
      <c r="L14" s="295">
        <f>' 7.6'!L14/'7.7'!$C$14</f>
        <v>3.2786885245901641E-2</v>
      </c>
      <c r="M14" s="295">
        <f>' 7.6'!M14/'7.7'!$C$14</f>
        <v>4.9180327868852458E-2</v>
      </c>
      <c r="N14" s="295">
        <f>' 7.6'!N14/'7.7'!$C$14</f>
        <v>0.5901639344262295</v>
      </c>
      <c r="O14" s="295">
        <f>' 7.6'!O14/'7.7'!$C$14</f>
        <v>0.18032786885245902</v>
      </c>
      <c r="P14" s="296"/>
      <c r="Q14" s="296"/>
      <c r="R14" s="296"/>
      <c r="S14" s="296"/>
      <c r="T14" s="296"/>
      <c r="U14" s="296"/>
      <c r="V14" s="296"/>
      <c r="W14" s="296"/>
    </row>
    <row r="15" spans="1:23" s="18" customFormat="1" ht="27" customHeight="1" x14ac:dyDescent="0.25">
      <c r="A15" s="293">
        <v>4</v>
      </c>
      <c r="B15" s="294" t="s">
        <v>105</v>
      </c>
      <c r="C15" s="293">
        <f>'7.1'!H17</f>
        <v>44</v>
      </c>
      <c r="D15" s="295">
        <f>' 7.6'!D15/'7.7'!$C$15</f>
        <v>0.5</v>
      </c>
      <c r="E15" s="295">
        <f>' 7.6'!E15/'7.7'!$C$15</f>
        <v>0.15909090909090909</v>
      </c>
      <c r="F15" s="295">
        <f>' 7.6'!F15/'7.7'!$C$15</f>
        <v>6.8181818181818177E-2</v>
      </c>
      <c r="G15" s="295">
        <v>0.22700000000000001</v>
      </c>
      <c r="H15" s="295">
        <v>0.16880000000000001</v>
      </c>
      <c r="I15" s="295">
        <v>2.2700000000000001E-2</v>
      </c>
      <c r="J15" s="295">
        <v>0.2727</v>
      </c>
      <c r="K15" s="295">
        <f>' 7.6'!K15/'7.7'!$C$15</f>
        <v>0</v>
      </c>
      <c r="L15" s="295">
        <f>' 7.6'!L15/'7.7'!$C$15</f>
        <v>0</v>
      </c>
      <c r="M15" s="295">
        <f>' 7.6'!M15/'7.7'!$C$15</f>
        <v>9.0909090909090912E-2</v>
      </c>
      <c r="N15" s="295">
        <f>' 7.6'!N15/'7.7'!$C$15</f>
        <v>0.38636363636363635</v>
      </c>
      <c r="O15" s="295">
        <v>0.36359999999999998</v>
      </c>
      <c r="P15" s="297"/>
      <c r="Q15" s="297"/>
      <c r="R15" s="297"/>
      <c r="S15" s="297"/>
      <c r="T15" s="297"/>
      <c r="U15" s="297"/>
      <c r="V15" s="297"/>
      <c r="W15" s="297"/>
    </row>
    <row r="16" spans="1:23" s="9" customFormat="1" ht="27" customHeight="1" x14ac:dyDescent="0.25">
      <c r="A16" s="293">
        <v>5</v>
      </c>
      <c r="B16" s="294" t="s">
        <v>106</v>
      </c>
      <c r="C16" s="293">
        <f>'7.1'!H18</f>
        <v>6</v>
      </c>
      <c r="D16" s="295">
        <f>' 7.6'!D16/'7.7'!$C$16</f>
        <v>0.33333333333333331</v>
      </c>
      <c r="E16" s="295">
        <f>' 7.6'!E16/'7.7'!$C$16</f>
        <v>0.33333333333333331</v>
      </c>
      <c r="F16" s="295">
        <f>' 7.6'!F16/'7.7'!$C$16</f>
        <v>0</v>
      </c>
      <c r="G16" s="295">
        <f>' 7.6'!G16/'7.7'!$C$16</f>
        <v>1</v>
      </c>
      <c r="H16" s="295">
        <f>' 7.6'!H16/'7.7'!$C$16</f>
        <v>0</v>
      </c>
      <c r="I16" s="295">
        <f>' 7.6'!I16/'7.7'!$C$16</f>
        <v>0.16666666666666666</v>
      </c>
      <c r="J16" s="295">
        <f>' 7.6'!J16/'7.7'!$C$16</f>
        <v>0.16666666666666666</v>
      </c>
      <c r="K16" s="295">
        <f>' 7.6'!K16/'7.7'!$C$16</f>
        <v>0</v>
      </c>
      <c r="L16" s="295">
        <f>' 7.6'!L16/'7.7'!$C$16</f>
        <v>0</v>
      </c>
      <c r="M16" s="295">
        <f>' 7.6'!M16/'7.7'!$C$16</f>
        <v>0</v>
      </c>
      <c r="N16" s="295">
        <f>' 7.6'!N16/'7.7'!$C$16</f>
        <v>0</v>
      </c>
      <c r="O16" s="295">
        <f>' 7.6'!O16/'7.7'!$C$16</f>
        <v>0</v>
      </c>
      <c r="P16" s="298"/>
      <c r="Q16" s="298"/>
      <c r="R16" s="298"/>
      <c r="S16" s="298"/>
      <c r="T16" s="298"/>
      <c r="U16" s="298"/>
      <c r="V16" s="298"/>
      <c r="W16" s="298"/>
    </row>
    <row r="17" spans="1:23" s="17" customFormat="1" ht="27" customHeight="1" x14ac:dyDescent="0.25">
      <c r="A17" s="293">
        <v>6</v>
      </c>
      <c r="B17" s="294" t="s">
        <v>107</v>
      </c>
      <c r="C17" s="293">
        <f>'7.1'!H19</f>
        <v>5</v>
      </c>
      <c r="D17" s="295">
        <f>' 7.6'!D17/'7.7'!$C$17</f>
        <v>0.4</v>
      </c>
      <c r="E17" s="295">
        <f>' 7.6'!E17/'7.7'!$C$17</f>
        <v>0</v>
      </c>
      <c r="F17" s="295">
        <f>' 7.6'!F17/'7.7'!$C$17</f>
        <v>0</v>
      </c>
      <c r="G17" s="295">
        <f>' 7.6'!G17/'7.7'!$C$17</f>
        <v>0.4</v>
      </c>
      <c r="H17" s="295">
        <f>' 7.6'!H17/'7.7'!$C$17</f>
        <v>0</v>
      </c>
      <c r="I17" s="295">
        <f>' 7.6'!I17/'7.7'!$C$17</f>
        <v>0.2</v>
      </c>
      <c r="J17" s="295">
        <f>' 7.6'!J17/'7.7'!$C$17</f>
        <v>0.6</v>
      </c>
      <c r="K17" s="295">
        <f>' 7.6'!K17/'7.7'!$C$17</f>
        <v>0</v>
      </c>
      <c r="L17" s="295">
        <f>' 7.6'!L17/'7.7'!$C$17</f>
        <v>0</v>
      </c>
      <c r="M17" s="295">
        <f>' 7.6'!M17/'7.7'!$C$17</f>
        <v>0</v>
      </c>
      <c r="N17" s="295">
        <f>' 7.6'!N17/'7.7'!$C$17</f>
        <v>0.2</v>
      </c>
      <c r="O17" s="295">
        <f>' 7.6'!O17/'7.7'!$C$17</f>
        <v>0.2</v>
      </c>
      <c r="P17" s="296"/>
      <c r="Q17" s="296"/>
      <c r="R17" s="296"/>
      <c r="S17" s="296"/>
      <c r="T17" s="296"/>
      <c r="U17" s="296"/>
      <c r="V17" s="296"/>
      <c r="W17" s="296"/>
    </row>
    <row r="18" spans="1:23" s="11" customFormat="1" ht="27" customHeight="1" x14ac:dyDescent="0.25">
      <c r="A18" s="293">
        <v>7</v>
      </c>
      <c r="B18" s="294" t="s">
        <v>108</v>
      </c>
      <c r="C18" s="293">
        <f>'7.1'!H20</f>
        <v>8</v>
      </c>
      <c r="D18" s="295">
        <v>0</v>
      </c>
      <c r="E18" s="295">
        <v>0.63</v>
      </c>
      <c r="F18" s="295">
        <f>' 7.6'!F18/'7.7'!$C$18</f>
        <v>0</v>
      </c>
      <c r="G18" s="295">
        <f>' 7.6'!G18/'7.7'!$C$18</f>
        <v>0</v>
      </c>
      <c r="H18" s="295">
        <v>0.63</v>
      </c>
      <c r="I18" s="295">
        <f>' 7.6'!I18/'7.7'!$C$18</f>
        <v>0</v>
      </c>
      <c r="J18" s="295">
        <f>' 7.6'!J18/'7.7'!$C$18</f>
        <v>0</v>
      </c>
      <c r="K18" s="295">
        <f>' 7.6'!K18/'7.7'!$C$18</f>
        <v>0</v>
      </c>
      <c r="L18" s="295">
        <f>' 7.6'!L18/'7.7'!$C$18</f>
        <v>0</v>
      </c>
      <c r="M18" s="295">
        <f>' 7.6'!M18/'7.7'!$C$18</f>
        <v>0</v>
      </c>
      <c r="N18" s="295">
        <v>0.75</v>
      </c>
      <c r="O18" s="295">
        <v>1</v>
      </c>
      <c r="P18" s="299"/>
      <c r="Q18" s="299"/>
      <c r="R18" s="299"/>
      <c r="S18" s="299"/>
      <c r="T18" s="299"/>
      <c r="U18" s="299"/>
      <c r="V18" s="299"/>
      <c r="W18" s="299"/>
    </row>
    <row r="19" spans="1:23" s="11" customFormat="1" ht="27" customHeight="1" x14ac:dyDescent="0.25">
      <c r="A19" s="293">
        <v>8</v>
      </c>
      <c r="B19" s="294" t="s">
        <v>109</v>
      </c>
      <c r="C19" s="293">
        <f>'7.1'!H21</f>
        <v>17</v>
      </c>
      <c r="D19" s="295">
        <f>' 7.6'!D19/'7.7'!$C$19</f>
        <v>0.76470588235294112</v>
      </c>
      <c r="E19" s="295">
        <f>' 7.6'!E19/'7.7'!$C$19</f>
        <v>0.29411764705882354</v>
      </c>
      <c r="F19" s="295">
        <f>' 7.6'!F19/'7.7'!$C$19</f>
        <v>0.11764705882352941</v>
      </c>
      <c r="G19" s="295">
        <f>' 7.6'!G19/'7.7'!$C$19</f>
        <v>0</v>
      </c>
      <c r="H19" s="295">
        <f>' 7.6'!H19/'7.7'!$C$19</f>
        <v>0.23529411764705882</v>
      </c>
      <c r="I19" s="295">
        <f>' 7.6'!I19/'7.7'!$C$19</f>
        <v>5.8823529411764705E-2</v>
      </c>
      <c r="J19" s="295">
        <f>' 7.6'!J19/'7.7'!$C$19</f>
        <v>5.8823529411764705E-2</v>
      </c>
      <c r="K19" s="295">
        <f>' 7.6'!K19/'7.7'!$C$19</f>
        <v>0</v>
      </c>
      <c r="L19" s="295">
        <f>' 7.6'!L19/'7.7'!$C$19</f>
        <v>0</v>
      </c>
      <c r="M19" s="295">
        <f>' 7.6'!M19/'7.7'!$C$19</f>
        <v>0</v>
      </c>
      <c r="N19" s="295">
        <f>' 7.6'!N19/'7.7'!$C$19</f>
        <v>0.41176470588235292</v>
      </c>
      <c r="O19" s="295">
        <f>' 7.6'!O19/'7.7'!$C$19</f>
        <v>5.8823529411764705E-2</v>
      </c>
      <c r="P19" s="299"/>
      <c r="Q19" s="299"/>
      <c r="R19" s="299"/>
      <c r="S19" s="299"/>
      <c r="T19" s="299"/>
      <c r="U19" s="299"/>
      <c r="V19" s="299"/>
      <c r="W19" s="299"/>
    </row>
    <row r="20" spans="1:23" ht="37.5" x14ac:dyDescent="0.25">
      <c r="A20" s="176" t="s">
        <v>37</v>
      </c>
      <c r="B20" s="177" t="s">
        <v>28</v>
      </c>
      <c r="C20" s="176">
        <f>C9+C11</f>
        <v>190</v>
      </c>
      <c r="D20" s="205">
        <f>' 7.6'!D20/302</f>
        <v>0.31125827814569534</v>
      </c>
      <c r="E20" s="205">
        <f>' 7.6'!E20/302</f>
        <v>0.14238410596026491</v>
      </c>
      <c r="F20" s="205">
        <f>' 7.6'!F20/302</f>
        <v>1.6556291390728478E-2</v>
      </c>
      <c r="G20" s="205">
        <f>' 7.6'!G20/302</f>
        <v>0.16556291390728478</v>
      </c>
      <c r="H20" s="205">
        <f>' 7.6'!H20/302</f>
        <v>5.9602649006622516E-2</v>
      </c>
      <c r="I20" s="205">
        <f>' 7.6'!I20/302</f>
        <v>3.3112582781456956E-2</v>
      </c>
      <c r="J20" s="205">
        <f>' 7.6'!J20/302</f>
        <v>6.9536423841059597E-2</v>
      </c>
      <c r="K20" s="205">
        <f>' 7.6'!K20/302</f>
        <v>9.9337748344370865E-3</v>
      </c>
      <c r="L20" s="205">
        <f>' 7.6'!L20/302</f>
        <v>1.3245033112582781E-2</v>
      </c>
      <c r="M20" s="205">
        <f>' 7.6'!M20/302</f>
        <v>2.3178807947019868E-2</v>
      </c>
      <c r="N20" s="205">
        <f>' 7.6'!N20/302</f>
        <v>0.26158940397350994</v>
      </c>
      <c r="O20" s="205">
        <f>' 7.6'!O20/302</f>
        <v>0.15562913907284767</v>
      </c>
    </row>
    <row r="21" spans="1:23" s="4" customFormat="1" ht="18.75" customHeight="1" x14ac:dyDescent="0.3">
      <c r="A21" s="363"/>
      <c r="B21" s="363"/>
      <c r="C21" s="363"/>
      <c r="D21" s="363"/>
      <c r="H21" s="364"/>
      <c r="I21" s="364"/>
      <c r="J21" s="364"/>
      <c r="K21" s="364"/>
      <c r="L21" s="364"/>
      <c r="M21" s="364"/>
      <c r="N21" s="364"/>
      <c r="O21" s="364"/>
    </row>
    <row r="22" spans="1:23" s="4" customFormat="1" ht="18.75" x14ac:dyDescent="0.3">
      <c r="A22" s="411"/>
      <c r="B22" s="411"/>
      <c r="C22" s="411"/>
      <c r="D22" s="411"/>
      <c r="E22" s="16"/>
      <c r="F22" s="16"/>
      <c r="G22" s="16"/>
      <c r="H22" s="412"/>
      <c r="I22" s="412"/>
      <c r="J22" s="412"/>
      <c r="K22" s="412"/>
      <c r="L22" s="412"/>
      <c r="M22" s="412"/>
      <c r="N22" s="412"/>
      <c r="O22" s="412"/>
    </row>
    <row r="25" spans="1:23" x14ac:dyDescent="0.25">
      <c r="A25" s="73"/>
    </row>
    <row r="26" spans="1:23" ht="18.75" x14ac:dyDescent="0.3">
      <c r="A26" s="74"/>
      <c r="B26" s="74"/>
      <c r="C26" s="74"/>
      <c r="D26" s="74"/>
      <c r="E26" s="74"/>
      <c r="F26" s="74"/>
      <c r="G26" s="74"/>
      <c r="H26" s="74"/>
      <c r="I26" s="74"/>
    </row>
  </sheetData>
  <mergeCells count="13">
    <mergeCell ref="N1:O1"/>
    <mergeCell ref="H2:O2"/>
    <mergeCell ref="H3:O3"/>
    <mergeCell ref="A4:P4"/>
    <mergeCell ref="A7:A8"/>
    <mergeCell ref="C7:C8"/>
    <mergeCell ref="D7:O7"/>
    <mergeCell ref="A2:C2"/>
    <mergeCell ref="P12:T12"/>
    <mergeCell ref="P13:W13"/>
    <mergeCell ref="A21:D22"/>
    <mergeCell ref="H21:O22"/>
    <mergeCell ref="A5:O5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23" zoomScale="130" zoomScaleNormal="130" workbookViewId="0">
      <selection activeCell="I27" sqref="I27"/>
    </sheetView>
  </sheetViews>
  <sheetFormatPr defaultRowHeight="15" x14ac:dyDescent="0.25"/>
  <cols>
    <col min="1" max="1" width="5.7109375" style="27" customWidth="1"/>
    <col min="2" max="2" width="14.28515625" style="27" customWidth="1"/>
    <col min="3" max="3" width="12.140625" style="27" customWidth="1"/>
    <col min="4" max="4" width="12.28515625" style="27" customWidth="1"/>
    <col min="5" max="7" width="9.28515625" style="27" bestFit="1" customWidth="1"/>
    <col min="8" max="8" width="12.7109375" style="27" customWidth="1"/>
    <col min="9" max="9" width="9.28515625" style="27" bestFit="1" customWidth="1"/>
    <col min="10" max="10" width="11" style="119" customWidth="1"/>
    <col min="11" max="11" width="10.28515625" style="27" customWidth="1"/>
    <col min="12" max="13" width="9.28515625" style="27" bestFit="1" customWidth="1"/>
    <col min="14" max="16384" width="9.140625" style="27"/>
  </cols>
  <sheetData>
    <row r="1" spans="1:15" x14ac:dyDescent="0.25">
      <c r="A1" s="81"/>
      <c r="B1" s="81"/>
      <c r="C1" s="81"/>
      <c r="E1" s="81"/>
      <c r="F1" s="81"/>
      <c r="G1" s="81"/>
      <c r="H1" s="81"/>
      <c r="I1" s="81"/>
      <c r="J1" s="113"/>
      <c r="K1" s="438" t="s">
        <v>74</v>
      </c>
      <c r="L1" s="438"/>
      <c r="M1" s="82"/>
    </row>
    <row r="2" spans="1:15" ht="68.25" customHeight="1" x14ac:dyDescent="0.25">
      <c r="A2" s="439" t="s">
        <v>112</v>
      </c>
      <c r="B2" s="439"/>
      <c r="C2" s="439"/>
      <c r="D2" s="439"/>
      <c r="E2" s="439"/>
      <c r="F2" s="439" t="s">
        <v>114</v>
      </c>
      <c r="G2" s="439"/>
      <c r="H2" s="439"/>
      <c r="I2" s="439"/>
      <c r="J2" s="439"/>
      <c r="K2" s="439"/>
      <c r="L2" s="439"/>
      <c r="M2" s="439"/>
    </row>
    <row r="3" spans="1:15" ht="15.75" customHeight="1" x14ac:dyDescent="0.25">
      <c r="A3" s="444" t="s">
        <v>84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</row>
    <row r="4" spans="1:15" s="153" customFormat="1" ht="17.25" customHeight="1" x14ac:dyDescent="0.3">
      <c r="A4" s="374" t="s">
        <v>414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</row>
    <row r="5" spans="1:15" ht="10.5" customHeight="1" x14ac:dyDescent="0.25">
      <c r="A5" s="429"/>
      <c r="B5" s="429"/>
      <c r="C5" s="429"/>
      <c r="D5" s="429"/>
      <c r="E5" s="429"/>
      <c r="F5" s="429"/>
      <c r="G5" s="429"/>
      <c r="H5" s="429"/>
      <c r="I5" s="429"/>
      <c r="J5" s="429"/>
      <c r="K5" s="429"/>
      <c r="L5" s="429"/>
      <c r="M5" s="429"/>
    </row>
    <row r="6" spans="1:15" ht="25.5" customHeight="1" x14ac:dyDescent="0.25">
      <c r="A6" s="437" t="s">
        <v>0</v>
      </c>
      <c r="B6" s="437" t="s">
        <v>85</v>
      </c>
      <c r="C6" s="437" t="s">
        <v>125</v>
      </c>
      <c r="D6" s="436" t="s">
        <v>41</v>
      </c>
      <c r="E6" s="437" t="s">
        <v>42</v>
      </c>
      <c r="F6" s="437" t="s">
        <v>80</v>
      </c>
      <c r="G6" s="437"/>
      <c r="H6" s="437"/>
      <c r="I6" s="437"/>
      <c r="J6" s="437"/>
      <c r="K6" s="437"/>
      <c r="L6" s="437"/>
      <c r="M6" s="437"/>
    </row>
    <row r="7" spans="1:15" ht="16.5" hidden="1" customHeight="1" x14ac:dyDescent="0.25">
      <c r="A7" s="437"/>
      <c r="B7" s="437"/>
      <c r="C7" s="437"/>
      <c r="D7" s="436"/>
      <c r="E7" s="437"/>
      <c r="F7" s="437"/>
      <c r="G7" s="437"/>
      <c r="H7" s="437"/>
      <c r="I7" s="437"/>
      <c r="J7" s="437"/>
      <c r="K7" s="437"/>
      <c r="L7" s="437"/>
      <c r="M7" s="437"/>
    </row>
    <row r="8" spans="1:15" ht="75.75" customHeight="1" x14ac:dyDescent="0.25">
      <c r="A8" s="437"/>
      <c r="B8" s="437"/>
      <c r="C8" s="437"/>
      <c r="D8" s="436"/>
      <c r="E8" s="437"/>
      <c r="F8" s="434" t="s">
        <v>2</v>
      </c>
      <c r="G8" s="434" t="s">
        <v>3</v>
      </c>
      <c r="H8" s="434" t="s">
        <v>86</v>
      </c>
      <c r="I8" s="434" t="s">
        <v>81</v>
      </c>
      <c r="J8" s="432" t="s">
        <v>87</v>
      </c>
      <c r="K8" s="434" t="s">
        <v>82</v>
      </c>
      <c r="L8" s="434" t="s">
        <v>88</v>
      </c>
      <c r="M8" s="434" t="s">
        <v>83</v>
      </c>
    </row>
    <row r="9" spans="1:15" ht="37.5" hidden="1" customHeight="1" x14ac:dyDescent="0.25">
      <c r="A9" s="437"/>
      <c r="B9" s="437"/>
      <c r="C9" s="437"/>
      <c r="D9" s="436"/>
      <c r="E9" s="437"/>
      <c r="F9" s="434"/>
      <c r="G9" s="434"/>
      <c r="H9" s="435"/>
      <c r="I9" s="434"/>
      <c r="J9" s="433"/>
      <c r="K9" s="434"/>
      <c r="L9" s="434"/>
      <c r="M9" s="434"/>
    </row>
    <row r="10" spans="1:15" x14ac:dyDescent="0.25">
      <c r="A10" s="114" t="s">
        <v>7</v>
      </c>
      <c r="B10" s="114" t="s">
        <v>8</v>
      </c>
      <c r="C10" s="114" t="s">
        <v>54</v>
      </c>
      <c r="D10" s="345">
        <v>1</v>
      </c>
      <c r="E10" s="114">
        <v>2</v>
      </c>
      <c r="F10" s="114">
        <v>3</v>
      </c>
      <c r="G10" s="114">
        <v>4</v>
      </c>
      <c r="H10" s="114">
        <v>5</v>
      </c>
      <c r="I10" s="114">
        <v>6</v>
      </c>
      <c r="J10" s="114">
        <v>7</v>
      </c>
      <c r="K10" s="114">
        <v>8</v>
      </c>
      <c r="L10" s="114">
        <v>9</v>
      </c>
      <c r="M10" s="114">
        <v>10</v>
      </c>
    </row>
    <row r="11" spans="1:15" ht="16.5" customHeight="1" x14ac:dyDescent="0.25">
      <c r="A11" s="441" t="s">
        <v>9</v>
      </c>
      <c r="B11" s="442" t="s">
        <v>10</v>
      </c>
      <c r="C11" s="115" t="s">
        <v>26</v>
      </c>
      <c r="D11" s="206">
        <f>D13</f>
        <v>2515</v>
      </c>
      <c r="E11" s="115">
        <f t="shared" ref="E11:L11" si="0">E13</f>
        <v>0</v>
      </c>
      <c r="F11" s="115">
        <f t="shared" si="0"/>
        <v>1</v>
      </c>
      <c r="G11" s="115">
        <f t="shared" si="0"/>
        <v>24</v>
      </c>
      <c r="H11" s="115">
        <f t="shared" si="0"/>
        <v>0</v>
      </c>
      <c r="I11" s="115">
        <f t="shared" si="0"/>
        <v>0</v>
      </c>
      <c r="J11" s="115">
        <v>0</v>
      </c>
      <c r="K11" s="115">
        <f t="shared" si="0"/>
        <v>8</v>
      </c>
      <c r="L11" s="115">
        <f t="shared" si="0"/>
        <v>0</v>
      </c>
      <c r="M11" s="115">
        <v>0</v>
      </c>
    </row>
    <row r="12" spans="1:15" ht="15.75" x14ac:dyDescent="0.25">
      <c r="A12" s="441"/>
      <c r="B12" s="442"/>
      <c r="C12" s="115" t="s">
        <v>5</v>
      </c>
      <c r="D12" s="206">
        <f>D14</f>
        <v>8626</v>
      </c>
      <c r="E12" s="115">
        <f t="shared" ref="E12:L12" si="1">E14</f>
        <v>0</v>
      </c>
      <c r="F12" s="115">
        <f t="shared" si="1"/>
        <v>1</v>
      </c>
      <c r="G12" s="115">
        <f t="shared" si="1"/>
        <v>56</v>
      </c>
      <c r="H12" s="115">
        <f t="shared" si="1"/>
        <v>0</v>
      </c>
      <c r="I12" s="115">
        <f t="shared" si="1"/>
        <v>0</v>
      </c>
      <c r="J12" s="115">
        <v>0</v>
      </c>
      <c r="K12" s="115">
        <f t="shared" si="1"/>
        <v>11</v>
      </c>
      <c r="L12" s="115">
        <f t="shared" si="1"/>
        <v>0</v>
      </c>
      <c r="M12" s="115">
        <v>0</v>
      </c>
    </row>
    <row r="13" spans="1:15" ht="15.75" x14ac:dyDescent="0.25">
      <c r="A13" s="443">
        <v>1</v>
      </c>
      <c r="B13" s="430" t="s">
        <v>100</v>
      </c>
      <c r="C13" s="116" t="s">
        <v>26</v>
      </c>
      <c r="D13" s="190">
        <f>'7.1'!C12</f>
        <v>2515</v>
      </c>
      <c r="E13" s="116">
        <v>0</v>
      </c>
      <c r="F13" s="116">
        <f>'7.1'!E12</f>
        <v>1</v>
      </c>
      <c r="G13" s="116">
        <f>'7.1'!H12</f>
        <v>24</v>
      </c>
      <c r="H13" s="116">
        <v>0</v>
      </c>
      <c r="I13" s="116">
        <v>0</v>
      </c>
      <c r="J13" s="116">
        <v>0</v>
      </c>
      <c r="K13" s="116">
        <v>8</v>
      </c>
      <c r="L13" s="116">
        <v>0</v>
      </c>
      <c r="M13" s="116">
        <v>0</v>
      </c>
    </row>
    <row r="14" spans="1:15" ht="15.75" x14ac:dyDescent="0.25">
      <c r="A14" s="443"/>
      <c r="B14" s="430"/>
      <c r="C14" s="116" t="s">
        <v>5</v>
      </c>
      <c r="D14" s="190">
        <f>'7.1'!D12</f>
        <v>8626</v>
      </c>
      <c r="E14" s="116">
        <v>0</v>
      </c>
      <c r="F14" s="116">
        <f>'7.1'!F12</f>
        <v>1</v>
      </c>
      <c r="G14" s="116">
        <f>'7.1'!I12</f>
        <v>56</v>
      </c>
      <c r="H14" s="116">
        <v>0</v>
      </c>
      <c r="I14" s="116">
        <v>0</v>
      </c>
      <c r="J14" s="116">
        <v>0</v>
      </c>
      <c r="K14" s="116">
        <v>11</v>
      </c>
      <c r="L14" s="116">
        <v>0</v>
      </c>
      <c r="M14" s="116">
        <v>0</v>
      </c>
    </row>
    <row r="15" spans="1:15" s="83" customFormat="1" ht="15.75" x14ac:dyDescent="0.25">
      <c r="A15" s="441" t="s">
        <v>11</v>
      </c>
      <c r="B15" s="442" t="s">
        <v>12</v>
      </c>
      <c r="C15" s="115" t="s">
        <v>26</v>
      </c>
      <c r="D15" s="206">
        <f>D17+D19+D21+D23+D25+D27+D29+D31</f>
        <v>18377</v>
      </c>
      <c r="E15" s="115">
        <f t="shared" ref="E15:M15" si="2">E17+E19+E21+E23+E25+E27+E29+E31</f>
        <v>41</v>
      </c>
      <c r="F15" s="115">
        <f t="shared" si="2"/>
        <v>7</v>
      </c>
      <c r="G15" s="115">
        <f t="shared" si="2"/>
        <v>166</v>
      </c>
      <c r="H15" s="115">
        <f t="shared" si="2"/>
        <v>0</v>
      </c>
      <c r="I15" s="115">
        <f>I17+I19+I21+I23+I25+I27+I29+I31</f>
        <v>3</v>
      </c>
      <c r="J15" s="115">
        <f t="shared" si="2"/>
        <v>12</v>
      </c>
      <c r="K15" s="115">
        <f t="shared" si="2"/>
        <v>125</v>
      </c>
      <c r="L15" s="115">
        <f t="shared" si="2"/>
        <v>0</v>
      </c>
      <c r="M15" s="115">
        <f t="shared" si="2"/>
        <v>0</v>
      </c>
    </row>
    <row r="16" spans="1:15" s="83" customFormat="1" ht="15.75" x14ac:dyDescent="0.25">
      <c r="A16" s="441"/>
      <c r="B16" s="442"/>
      <c r="C16" s="115" t="s">
        <v>5</v>
      </c>
      <c r="D16" s="206">
        <f>D18+D20+D22+D24+D26+D28+D30+D32</f>
        <v>66121</v>
      </c>
      <c r="E16" s="115">
        <f t="shared" ref="E16:M16" si="3">E18+E20+E22+E24+E26+E28+E30+E32</f>
        <v>106</v>
      </c>
      <c r="F16" s="115">
        <f t="shared" si="3"/>
        <v>14</v>
      </c>
      <c r="G16" s="115">
        <f t="shared" si="3"/>
        <v>418</v>
      </c>
      <c r="H16" s="115">
        <f t="shared" si="3"/>
        <v>0</v>
      </c>
      <c r="I16" s="115">
        <f t="shared" si="3"/>
        <v>10</v>
      </c>
      <c r="J16" s="115">
        <f t="shared" si="3"/>
        <v>16</v>
      </c>
      <c r="K16" s="115">
        <f>K18+K20+K22+K24+K26+K28+K30+K32</f>
        <v>213</v>
      </c>
      <c r="L16" s="115">
        <f t="shared" si="3"/>
        <v>0</v>
      </c>
      <c r="M16" s="115">
        <f t="shared" si="3"/>
        <v>0</v>
      </c>
    </row>
    <row r="17" spans="1:13" ht="15.75" x14ac:dyDescent="0.25">
      <c r="A17" s="430">
        <v>1</v>
      </c>
      <c r="B17" s="431" t="s">
        <v>101</v>
      </c>
      <c r="C17" s="116" t="s">
        <v>26</v>
      </c>
      <c r="D17" s="190">
        <f>'7.1'!C14</f>
        <v>3173</v>
      </c>
      <c r="E17" s="116">
        <v>0</v>
      </c>
      <c r="F17" s="116">
        <f>'7.1'!E14</f>
        <v>0</v>
      </c>
      <c r="G17" s="116">
        <f>'7.1'!H14</f>
        <v>16</v>
      </c>
      <c r="H17" s="116">
        <v>0</v>
      </c>
      <c r="I17" s="362">
        <v>1</v>
      </c>
      <c r="J17" s="116">
        <v>0</v>
      </c>
      <c r="K17" s="116">
        <v>11</v>
      </c>
      <c r="L17" s="116">
        <v>0</v>
      </c>
      <c r="M17" s="116">
        <v>0</v>
      </c>
    </row>
    <row r="18" spans="1:13" ht="15.75" x14ac:dyDescent="0.25">
      <c r="A18" s="430"/>
      <c r="B18" s="431"/>
      <c r="C18" s="116" t="s">
        <v>5</v>
      </c>
      <c r="D18" s="190">
        <f>'7.1'!D14</f>
        <v>11304</v>
      </c>
      <c r="E18" s="116">
        <v>0</v>
      </c>
      <c r="F18" s="116">
        <f>'7.1'!F14</f>
        <v>0</v>
      </c>
      <c r="G18" s="116">
        <f>'7.1'!I14</f>
        <v>45</v>
      </c>
      <c r="H18" s="116">
        <v>0</v>
      </c>
      <c r="I18" s="362">
        <v>4</v>
      </c>
      <c r="J18" s="116">
        <v>0</v>
      </c>
      <c r="K18" s="116">
        <v>22</v>
      </c>
      <c r="L18" s="116">
        <v>0</v>
      </c>
      <c r="M18" s="116">
        <v>0</v>
      </c>
    </row>
    <row r="19" spans="1:13" ht="15.75" x14ac:dyDescent="0.25">
      <c r="A19" s="430">
        <v>2</v>
      </c>
      <c r="B19" s="431" t="s">
        <v>102</v>
      </c>
      <c r="C19" s="116" t="s">
        <v>26</v>
      </c>
      <c r="D19" s="190">
        <f>'7.1'!C15</f>
        <v>2102</v>
      </c>
      <c r="E19" s="116">
        <v>0</v>
      </c>
      <c r="F19" s="116">
        <f>'7.1'!E15</f>
        <v>0</v>
      </c>
      <c r="G19" s="116">
        <f>'7.1'!H15</f>
        <v>9</v>
      </c>
      <c r="H19" s="116">
        <v>0</v>
      </c>
      <c r="I19" s="116">
        <v>0</v>
      </c>
      <c r="J19" s="116">
        <v>6</v>
      </c>
      <c r="K19" s="116">
        <v>9</v>
      </c>
      <c r="L19" s="116">
        <v>0</v>
      </c>
      <c r="M19" s="116">
        <v>0</v>
      </c>
    </row>
    <row r="20" spans="1:13" ht="15.75" x14ac:dyDescent="0.25">
      <c r="A20" s="430"/>
      <c r="B20" s="431"/>
      <c r="C20" s="116" t="s">
        <v>5</v>
      </c>
      <c r="D20" s="190">
        <f>'7.1'!D15</f>
        <v>7804</v>
      </c>
      <c r="E20" s="116">
        <v>0</v>
      </c>
      <c r="F20" s="116">
        <f>'7.1'!F15</f>
        <v>0</v>
      </c>
      <c r="G20" s="116">
        <f>'7.1'!I15</f>
        <v>25</v>
      </c>
      <c r="H20" s="116">
        <v>0</v>
      </c>
      <c r="I20" s="116">
        <v>0</v>
      </c>
      <c r="J20" s="116">
        <v>10</v>
      </c>
      <c r="K20" s="116">
        <v>11</v>
      </c>
      <c r="L20" s="116">
        <v>0</v>
      </c>
      <c r="M20" s="116">
        <v>0</v>
      </c>
    </row>
    <row r="21" spans="1:13" ht="15.75" x14ac:dyDescent="0.25">
      <c r="A21" s="430">
        <v>3</v>
      </c>
      <c r="B21" s="431" t="s">
        <v>104</v>
      </c>
      <c r="C21" s="116" t="s">
        <v>26</v>
      </c>
      <c r="D21" s="190">
        <f>'7.1'!C16</f>
        <v>4483</v>
      </c>
      <c r="E21" s="116">
        <v>0</v>
      </c>
      <c r="F21" s="116">
        <f>'7.1'!E16</f>
        <v>4</v>
      </c>
      <c r="G21" s="116">
        <v>61</v>
      </c>
      <c r="H21" s="116">
        <v>0</v>
      </c>
      <c r="I21" s="116">
        <v>0</v>
      </c>
      <c r="J21" s="116">
        <v>4</v>
      </c>
      <c r="K21" s="116">
        <v>53</v>
      </c>
      <c r="L21" s="116">
        <v>0</v>
      </c>
      <c r="M21" s="116">
        <v>0</v>
      </c>
    </row>
    <row r="22" spans="1:13" ht="15.75" x14ac:dyDescent="0.25">
      <c r="A22" s="430"/>
      <c r="B22" s="431"/>
      <c r="C22" s="116" t="s">
        <v>5</v>
      </c>
      <c r="D22" s="190">
        <f>'7.1'!D16</f>
        <v>16613</v>
      </c>
      <c r="E22" s="116">
        <v>0</v>
      </c>
      <c r="F22" s="116">
        <f>'7.1'!F16</f>
        <v>10</v>
      </c>
      <c r="G22" s="116">
        <v>148</v>
      </c>
      <c r="H22" s="116">
        <v>0</v>
      </c>
      <c r="I22" s="116">
        <v>0</v>
      </c>
      <c r="J22" s="116">
        <v>4</v>
      </c>
      <c r="K22" s="116">
        <v>73</v>
      </c>
      <c r="L22" s="116">
        <v>0</v>
      </c>
      <c r="M22" s="116">
        <v>0</v>
      </c>
    </row>
    <row r="23" spans="1:13" s="83" customFormat="1" ht="15.75" x14ac:dyDescent="0.25">
      <c r="A23" s="430">
        <v>4</v>
      </c>
      <c r="B23" s="431" t="s">
        <v>105</v>
      </c>
      <c r="C23" s="116" t="s">
        <v>26</v>
      </c>
      <c r="D23" s="190">
        <f>'7.1'!C17</f>
        <v>2584</v>
      </c>
      <c r="E23" s="207">
        <v>1</v>
      </c>
      <c r="F23" s="207">
        <f>'7.1'!E17</f>
        <v>0</v>
      </c>
      <c r="G23" s="208">
        <f>'7.1'!H17</f>
        <v>44</v>
      </c>
      <c r="H23" s="207">
        <v>0</v>
      </c>
      <c r="I23" s="207">
        <v>1</v>
      </c>
      <c r="J23" s="116">
        <v>0</v>
      </c>
      <c r="K23" s="207">
        <v>32</v>
      </c>
      <c r="L23" s="207">
        <v>0</v>
      </c>
      <c r="M23" s="207">
        <v>0</v>
      </c>
    </row>
    <row r="24" spans="1:13" ht="15.75" x14ac:dyDescent="0.25">
      <c r="A24" s="430"/>
      <c r="B24" s="431"/>
      <c r="C24" s="116" t="s">
        <v>5</v>
      </c>
      <c r="D24" s="190">
        <f>'7.1'!D17</f>
        <v>8983</v>
      </c>
      <c r="E24" s="207">
        <v>3</v>
      </c>
      <c r="F24" s="207">
        <f>'7.1'!F17</f>
        <v>0</v>
      </c>
      <c r="G24" s="208">
        <f>'7.1'!I17</f>
        <v>112</v>
      </c>
      <c r="H24" s="207">
        <v>0</v>
      </c>
      <c r="I24" s="207">
        <v>3</v>
      </c>
      <c r="J24" s="116">
        <v>0</v>
      </c>
      <c r="K24" s="207">
        <v>70</v>
      </c>
      <c r="L24" s="207">
        <v>0</v>
      </c>
      <c r="M24" s="207">
        <v>0</v>
      </c>
    </row>
    <row r="25" spans="1:13" ht="15.75" x14ac:dyDescent="0.25">
      <c r="A25" s="430">
        <v>5</v>
      </c>
      <c r="B25" s="431" t="s">
        <v>106</v>
      </c>
      <c r="C25" s="116" t="s">
        <v>26</v>
      </c>
      <c r="D25" s="190">
        <f>'7.1'!C18</f>
        <v>1792</v>
      </c>
      <c r="E25" s="116">
        <v>0</v>
      </c>
      <c r="F25" s="116">
        <v>0</v>
      </c>
      <c r="G25" s="116">
        <f>'7.1'!H18</f>
        <v>6</v>
      </c>
      <c r="H25" s="116">
        <v>0</v>
      </c>
      <c r="I25" s="116">
        <v>0</v>
      </c>
      <c r="J25" s="116">
        <v>0</v>
      </c>
      <c r="K25" s="116">
        <v>6</v>
      </c>
      <c r="L25" s="116">
        <v>0</v>
      </c>
      <c r="M25" s="116">
        <v>0</v>
      </c>
    </row>
    <row r="26" spans="1:13" ht="21" customHeight="1" x14ac:dyDescent="0.25">
      <c r="A26" s="430"/>
      <c r="B26" s="431"/>
      <c r="C26" s="116" t="s">
        <v>5</v>
      </c>
      <c r="D26" s="190">
        <f>'7.1'!D18</f>
        <v>6196</v>
      </c>
      <c r="E26" s="116">
        <v>0</v>
      </c>
      <c r="F26" s="116">
        <v>0</v>
      </c>
      <c r="G26" s="116">
        <f>'7.1'!I18</f>
        <v>16</v>
      </c>
      <c r="H26" s="116">
        <v>0</v>
      </c>
      <c r="I26" s="116">
        <v>0</v>
      </c>
      <c r="J26" s="116">
        <v>0</v>
      </c>
      <c r="K26" s="116">
        <v>16</v>
      </c>
      <c r="L26" s="116">
        <v>0</v>
      </c>
      <c r="M26" s="116">
        <v>0</v>
      </c>
    </row>
    <row r="27" spans="1:13" s="94" customFormat="1" ht="15.75" x14ac:dyDescent="0.25">
      <c r="A27" s="430">
        <v>6</v>
      </c>
      <c r="B27" s="431" t="s">
        <v>107</v>
      </c>
      <c r="C27" s="116" t="s">
        <v>26</v>
      </c>
      <c r="D27" s="190">
        <f>'7.1'!C19</f>
        <v>1790</v>
      </c>
      <c r="E27" s="116">
        <v>0</v>
      </c>
      <c r="F27" s="116">
        <f>'7.1'!E19</f>
        <v>1</v>
      </c>
      <c r="G27" s="116">
        <f>'7.1'!H19</f>
        <v>5</v>
      </c>
      <c r="H27" s="116">
        <v>0</v>
      </c>
      <c r="I27" s="116">
        <v>0</v>
      </c>
      <c r="J27" s="116">
        <v>0</v>
      </c>
      <c r="K27" s="116">
        <v>3</v>
      </c>
      <c r="L27" s="116">
        <v>0</v>
      </c>
      <c r="M27" s="116">
        <v>0</v>
      </c>
    </row>
    <row r="28" spans="1:13" ht="15.75" x14ac:dyDescent="0.25">
      <c r="A28" s="430"/>
      <c r="B28" s="431"/>
      <c r="C28" s="116" t="s">
        <v>5</v>
      </c>
      <c r="D28" s="190">
        <f>'7.1'!D19</f>
        <v>6365</v>
      </c>
      <c r="E28" s="116">
        <v>0</v>
      </c>
      <c r="F28" s="116">
        <f>'7.1'!F19</f>
        <v>2</v>
      </c>
      <c r="G28" s="116">
        <f>'7.1'!I19</f>
        <v>11</v>
      </c>
      <c r="H28" s="116">
        <v>0</v>
      </c>
      <c r="I28" s="116">
        <v>0</v>
      </c>
      <c r="J28" s="116">
        <v>0</v>
      </c>
      <c r="K28" s="116">
        <v>7</v>
      </c>
      <c r="L28" s="116">
        <v>0</v>
      </c>
      <c r="M28" s="116">
        <v>0</v>
      </c>
    </row>
    <row r="29" spans="1:13" s="83" customFormat="1" ht="15.75" x14ac:dyDescent="0.25">
      <c r="A29" s="430">
        <v>7</v>
      </c>
      <c r="B29" s="431" t="s">
        <v>108</v>
      </c>
      <c r="C29" s="116" t="s">
        <v>26</v>
      </c>
      <c r="D29" s="190">
        <f>'7.1'!C20</f>
        <v>498</v>
      </c>
      <c r="E29" s="192">
        <v>40</v>
      </c>
      <c r="F29" s="192">
        <f>'7.1'!E20</f>
        <v>0</v>
      </c>
      <c r="G29" s="359">
        <v>8</v>
      </c>
      <c r="H29" s="192">
        <v>0</v>
      </c>
      <c r="I29" s="192">
        <v>1</v>
      </c>
      <c r="J29" s="116">
        <v>0</v>
      </c>
      <c r="K29" s="192">
        <v>0</v>
      </c>
      <c r="L29" s="192">
        <v>0</v>
      </c>
      <c r="M29" s="192">
        <v>0</v>
      </c>
    </row>
    <row r="30" spans="1:13" ht="15.75" x14ac:dyDescent="0.25">
      <c r="A30" s="430"/>
      <c r="B30" s="431"/>
      <c r="C30" s="116" t="s">
        <v>5</v>
      </c>
      <c r="D30" s="190">
        <f>'7.1'!D20</f>
        <v>2032</v>
      </c>
      <c r="E30" s="192">
        <v>103</v>
      </c>
      <c r="F30" s="192">
        <f>'7.1'!F20</f>
        <v>0</v>
      </c>
      <c r="G30" s="359">
        <v>26</v>
      </c>
      <c r="H30" s="192">
        <v>0</v>
      </c>
      <c r="I30" s="192">
        <v>3</v>
      </c>
      <c r="J30" s="116">
        <v>0</v>
      </c>
      <c r="K30" s="192">
        <v>0</v>
      </c>
      <c r="L30" s="192">
        <v>0</v>
      </c>
      <c r="M30" s="192">
        <v>0</v>
      </c>
    </row>
    <row r="31" spans="1:13" ht="15.75" x14ac:dyDescent="0.25">
      <c r="A31" s="430">
        <v>8</v>
      </c>
      <c r="B31" s="431" t="s">
        <v>109</v>
      </c>
      <c r="C31" s="116" t="s">
        <v>26</v>
      </c>
      <c r="D31" s="190">
        <f>'7.1'!C21</f>
        <v>1955</v>
      </c>
      <c r="E31" s="116">
        <v>0</v>
      </c>
      <c r="F31" s="116">
        <f>'7.1'!E21</f>
        <v>2</v>
      </c>
      <c r="G31" s="116">
        <f>'7.1'!H21</f>
        <v>17</v>
      </c>
      <c r="H31" s="116">
        <v>0</v>
      </c>
      <c r="I31" s="116">
        <v>0</v>
      </c>
      <c r="J31" s="116">
        <v>2</v>
      </c>
      <c r="K31" s="116">
        <v>11</v>
      </c>
      <c r="L31" s="116">
        <v>0</v>
      </c>
      <c r="M31" s="116">
        <v>0</v>
      </c>
    </row>
    <row r="32" spans="1:13" ht="15.75" x14ac:dyDescent="0.25">
      <c r="A32" s="430"/>
      <c r="B32" s="431"/>
      <c r="C32" s="116" t="s">
        <v>5</v>
      </c>
      <c r="D32" s="190">
        <f>'7.1'!D21</f>
        <v>6824</v>
      </c>
      <c r="E32" s="116">
        <v>0</v>
      </c>
      <c r="F32" s="116">
        <f>'7.1'!F21</f>
        <v>2</v>
      </c>
      <c r="G32" s="116">
        <f>'7.1'!I21</f>
        <v>35</v>
      </c>
      <c r="H32" s="116">
        <v>0</v>
      </c>
      <c r="I32" s="116">
        <v>0</v>
      </c>
      <c r="J32" s="116">
        <v>2</v>
      </c>
      <c r="K32" s="116">
        <v>14</v>
      </c>
      <c r="L32" s="116">
        <v>0</v>
      </c>
      <c r="M32" s="116">
        <v>0</v>
      </c>
    </row>
    <row r="33" spans="1:15" s="83" customFormat="1" ht="15.75" x14ac:dyDescent="0.25">
      <c r="A33" s="446" t="s">
        <v>37</v>
      </c>
      <c r="B33" s="446" t="s">
        <v>28</v>
      </c>
      <c r="C33" s="115" t="s">
        <v>26</v>
      </c>
      <c r="D33" s="206">
        <f>D15+D11</f>
        <v>20892</v>
      </c>
      <c r="E33" s="115">
        <f t="shared" ref="E33:M33" si="4">E15+E11</f>
        <v>41</v>
      </c>
      <c r="F33" s="115">
        <f t="shared" si="4"/>
        <v>8</v>
      </c>
      <c r="G33" s="115">
        <f t="shared" si="4"/>
        <v>190</v>
      </c>
      <c r="H33" s="115">
        <f t="shared" si="4"/>
        <v>0</v>
      </c>
      <c r="I33" s="115">
        <f t="shared" si="4"/>
        <v>3</v>
      </c>
      <c r="J33" s="115">
        <f t="shared" si="4"/>
        <v>12</v>
      </c>
      <c r="K33" s="115">
        <f t="shared" si="4"/>
        <v>133</v>
      </c>
      <c r="L33" s="115">
        <f t="shared" si="4"/>
        <v>0</v>
      </c>
      <c r="M33" s="115">
        <f t="shared" si="4"/>
        <v>0</v>
      </c>
    </row>
    <row r="34" spans="1:15" s="83" customFormat="1" ht="15.75" x14ac:dyDescent="0.25">
      <c r="A34" s="447"/>
      <c r="B34" s="447"/>
      <c r="C34" s="115" t="s">
        <v>5</v>
      </c>
      <c r="D34" s="206">
        <f>D12+D16</f>
        <v>74747</v>
      </c>
      <c r="E34" s="115">
        <f t="shared" ref="E34:M34" si="5">E12+E16</f>
        <v>106</v>
      </c>
      <c r="F34" s="115">
        <f t="shared" si="5"/>
        <v>15</v>
      </c>
      <c r="G34" s="115">
        <f t="shared" si="5"/>
        <v>474</v>
      </c>
      <c r="H34" s="115">
        <f t="shared" si="5"/>
        <v>0</v>
      </c>
      <c r="I34" s="115">
        <f t="shared" si="5"/>
        <v>10</v>
      </c>
      <c r="J34" s="115">
        <f t="shared" si="5"/>
        <v>16</v>
      </c>
      <c r="K34" s="115">
        <f t="shared" si="5"/>
        <v>224</v>
      </c>
      <c r="L34" s="115">
        <f t="shared" si="5"/>
        <v>0</v>
      </c>
      <c r="M34" s="115">
        <f t="shared" si="5"/>
        <v>0</v>
      </c>
    </row>
    <row r="35" spans="1:15" s="4" customFormat="1" ht="18.75" customHeight="1" x14ac:dyDescent="0.3">
      <c r="A35" s="363"/>
      <c r="B35" s="363"/>
      <c r="C35" s="363"/>
      <c r="D35" s="363"/>
      <c r="H35" s="364"/>
      <c r="I35" s="364"/>
      <c r="J35" s="364"/>
      <c r="K35" s="364"/>
      <c r="L35" s="364"/>
      <c r="M35" s="364"/>
      <c r="N35" s="364"/>
      <c r="O35" s="364"/>
    </row>
    <row r="36" spans="1:15" s="4" customFormat="1" ht="18.75" x14ac:dyDescent="0.3">
      <c r="A36" s="411"/>
      <c r="B36" s="411"/>
      <c r="C36" s="411"/>
      <c r="D36" s="411"/>
      <c r="E36" s="16"/>
      <c r="F36" s="16"/>
      <c r="G36" s="16"/>
      <c r="H36" s="412"/>
      <c r="I36" s="412"/>
      <c r="J36" s="412"/>
      <c r="K36" s="412"/>
      <c r="L36" s="412"/>
      <c r="M36" s="412"/>
      <c r="N36" s="412"/>
      <c r="O36" s="412"/>
    </row>
    <row r="37" spans="1:15" s="4" customFormat="1" ht="18.75" x14ac:dyDescent="0.3">
      <c r="A37" s="135"/>
      <c r="B37" s="135"/>
      <c r="C37" s="135"/>
      <c r="D37" s="135"/>
      <c r="E37" s="16"/>
      <c r="F37" s="16"/>
      <c r="G37" s="16"/>
      <c r="H37" s="131"/>
      <c r="I37" s="131"/>
      <c r="J37" s="131"/>
      <c r="K37" s="131"/>
      <c r="L37" s="131"/>
      <c r="M37" s="131"/>
      <c r="N37" s="131"/>
      <c r="O37" s="131"/>
    </row>
    <row r="38" spans="1:15" s="4" customFormat="1" ht="18.75" x14ac:dyDescent="0.3">
      <c r="A38" s="135"/>
      <c r="B38" s="135"/>
      <c r="C38" s="135"/>
      <c r="D38" s="135"/>
      <c r="E38" s="16"/>
      <c r="F38" s="16"/>
      <c r="G38" s="16"/>
      <c r="H38" s="131"/>
      <c r="I38" s="131"/>
      <c r="J38" s="131"/>
      <c r="K38" s="131"/>
      <c r="L38" s="131"/>
      <c r="M38" s="131"/>
      <c r="N38" s="131"/>
      <c r="O38" s="131"/>
    </row>
    <row r="39" spans="1:15" s="4" customFormat="1" ht="18.75" x14ac:dyDescent="0.3">
      <c r="A39" s="135"/>
      <c r="B39" s="135"/>
      <c r="C39" s="135"/>
      <c r="D39" s="135"/>
      <c r="E39" s="16"/>
      <c r="F39" s="16"/>
      <c r="G39" s="16"/>
      <c r="H39" s="131"/>
      <c r="I39" s="131"/>
      <c r="J39" s="131"/>
      <c r="K39" s="131"/>
      <c r="L39" s="131"/>
      <c r="M39" s="131"/>
      <c r="N39" s="131"/>
      <c r="O39" s="131"/>
    </row>
    <row r="40" spans="1:15" s="83" customFormat="1" ht="15.75" x14ac:dyDescent="0.25">
      <c r="A40" s="136"/>
      <c r="B40" s="136"/>
      <c r="C40" s="136"/>
      <c r="D40" s="137"/>
      <c r="E40" s="136"/>
      <c r="F40" s="136"/>
      <c r="G40" s="136"/>
      <c r="H40" s="136"/>
      <c r="I40" s="136"/>
      <c r="J40" s="138"/>
      <c r="K40" s="136"/>
      <c r="L40" s="136"/>
      <c r="M40" s="136"/>
    </row>
    <row r="41" spans="1:15" s="83" customFormat="1" ht="15.75" x14ac:dyDescent="0.25">
      <c r="A41" s="136"/>
      <c r="B41" s="136"/>
      <c r="C41" s="136"/>
      <c r="D41" s="137"/>
      <c r="E41" s="136"/>
      <c r="F41" s="136"/>
      <c r="G41" s="136"/>
      <c r="H41" s="136"/>
      <c r="I41" s="136"/>
      <c r="J41" s="138"/>
      <c r="K41" s="136"/>
      <c r="L41" s="136"/>
      <c r="M41" s="136"/>
    </row>
    <row r="42" spans="1:15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117"/>
      <c r="K42" s="84"/>
      <c r="L42" s="84"/>
      <c r="M42" s="84"/>
    </row>
    <row r="43" spans="1:15" x14ac:dyDescent="0.25">
      <c r="A43" s="85"/>
      <c r="B43" s="85"/>
      <c r="C43" s="85"/>
      <c r="D43" s="85"/>
      <c r="E43" s="85"/>
      <c r="F43" s="85"/>
      <c r="G43" s="85"/>
      <c r="H43" s="85"/>
      <c r="I43" s="85"/>
      <c r="J43" s="118"/>
      <c r="K43" s="85"/>
      <c r="L43" s="85"/>
      <c r="M43" s="85"/>
    </row>
    <row r="44" spans="1:15" x14ac:dyDescent="0.25">
      <c r="A44" s="85"/>
      <c r="B44" s="85"/>
      <c r="C44" s="85"/>
      <c r="D44" s="85"/>
      <c r="E44" s="85"/>
      <c r="F44" s="85"/>
      <c r="G44" s="85"/>
      <c r="H44" s="85"/>
      <c r="I44" s="85"/>
      <c r="J44" s="118"/>
      <c r="K44" s="85"/>
      <c r="L44" s="85"/>
      <c r="M44" s="85"/>
    </row>
    <row r="45" spans="1:15" ht="50.25" customHeight="1" x14ac:dyDescent="0.25">
      <c r="A45" s="440"/>
      <c r="B45" s="440"/>
      <c r="C45" s="440"/>
      <c r="D45" s="440"/>
      <c r="E45" s="440"/>
      <c r="F45" s="440"/>
      <c r="G45" s="440"/>
      <c r="H45" s="440"/>
      <c r="I45" s="440"/>
      <c r="J45" s="440"/>
      <c r="K45" s="440"/>
      <c r="L45" s="440"/>
      <c r="M45" s="440"/>
      <c r="N45" s="86"/>
      <c r="O45" s="86"/>
    </row>
    <row r="46" spans="1:15" x14ac:dyDescent="0.25">
      <c r="A46" s="445"/>
      <c r="B46" s="445"/>
      <c r="C46" s="445"/>
      <c r="D46" s="445"/>
      <c r="E46" s="445"/>
      <c r="F46" s="445"/>
      <c r="G46" s="445"/>
      <c r="H46" s="445"/>
      <c r="I46" s="445"/>
      <c r="J46" s="445"/>
      <c r="K46" s="445"/>
      <c r="L46" s="445"/>
      <c r="M46" s="445"/>
    </row>
    <row r="47" spans="1:15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117"/>
      <c r="K47" s="84"/>
      <c r="L47" s="84"/>
      <c r="M47" s="84"/>
    </row>
  </sheetData>
  <mergeCells count="48">
    <mergeCell ref="A3:M3"/>
    <mergeCell ref="A4:O4"/>
    <mergeCell ref="A46:M46"/>
    <mergeCell ref="A31:A32"/>
    <mergeCell ref="B31:B32"/>
    <mergeCell ref="A29:A30"/>
    <mergeCell ref="B29:B30"/>
    <mergeCell ref="G8:G9"/>
    <mergeCell ref="B33:B34"/>
    <mergeCell ref="A33:A34"/>
    <mergeCell ref="A25:A26"/>
    <mergeCell ref="B25:B26"/>
    <mergeCell ref="A27:A28"/>
    <mergeCell ref="B27:B28"/>
    <mergeCell ref="A23:A24"/>
    <mergeCell ref="B23:B24"/>
    <mergeCell ref="A6:A9"/>
    <mergeCell ref="K1:L1"/>
    <mergeCell ref="F2:M2"/>
    <mergeCell ref="A2:E2"/>
    <mergeCell ref="A45:M45"/>
    <mergeCell ref="B6:B9"/>
    <mergeCell ref="C6:C9"/>
    <mergeCell ref="A11:A12"/>
    <mergeCell ref="B11:B12"/>
    <mergeCell ref="F6:M7"/>
    <mergeCell ref="A35:D36"/>
    <mergeCell ref="H35:O36"/>
    <mergeCell ref="A13:A14"/>
    <mergeCell ref="B13:B14"/>
    <mergeCell ref="A15:A16"/>
    <mergeCell ref="B15:B16"/>
    <mergeCell ref="A5:M5"/>
    <mergeCell ref="A19:A20"/>
    <mergeCell ref="B19:B20"/>
    <mergeCell ref="A21:A22"/>
    <mergeCell ref="B21:B22"/>
    <mergeCell ref="A17:A18"/>
    <mergeCell ref="B17:B18"/>
    <mergeCell ref="J8:J9"/>
    <mergeCell ref="K8:K9"/>
    <mergeCell ref="L8:L9"/>
    <mergeCell ref="M8:M9"/>
    <mergeCell ref="I8:I9"/>
    <mergeCell ref="H8:H9"/>
    <mergeCell ref="D6:D9"/>
    <mergeCell ref="E6:E9"/>
    <mergeCell ref="F8:F9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opLeftCell="A13" workbookViewId="0">
      <selection activeCell="O19" sqref="O19"/>
    </sheetView>
  </sheetViews>
  <sheetFormatPr defaultRowHeight="15" x14ac:dyDescent="0.25"/>
  <cols>
    <col min="1" max="1" width="5.85546875" style="67" customWidth="1"/>
    <col min="2" max="2" width="16.7109375" style="67" customWidth="1"/>
    <col min="3" max="4" width="9.140625" style="67"/>
    <col min="5" max="7" width="8" style="67" customWidth="1"/>
    <col min="8" max="8" width="7.140625" style="67" customWidth="1"/>
    <col min="9" max="9" width="7" style="67" customWidth="1"/>
    <col min="10" max="12" width="8.85546875" style="67" customWidth="1"/>
    <col min="13" max="13" width="8" style="67" customWidth="1"/>
    <col min="14" max="14" width="7.85546875" style="67" customWidth="1"/>
    <col min="15" max="15" width="6.42578125" style="67" customWidth="1"/>
    <col min="16" max="16" width="7.5703125" style="67" customWidth="1"/>
    <col min="17" max="17" width="6.28515625" style="67" customWidth="1"/>
    <col min="18" max="16384" width="9.140625" style="67"/>
  </cols>
  <sheetData>
    <row r="1" spans="1:17" x14ac:dyDescent="0.25">
      <c r="K1" s="401" t="s">
        <v>75</v>
      </c>
      <c r="L1" s="401"/>
      <c r="M1" s="88"/>
    </row>
    <row r="2" spans="1:17" ht="69" customHeight="1" x14ac:dyDescent="0.25">
      <c r="A2" s="449" t="s">
        <v>111</v>
      </c>
      <c r="B2" s="449"/>
      <c r="C2" s="449"/>
      <c r="D2" s="449"/>
      <c r="E2" s="449"/>
      <c r="F2" s="427" t="s">
        <v>79</v>
      </c>
      <c r="G2" s="427"/>
      <c r="H2" s="427"/>
      <c r="I2" s="427"/>
      <c r="J2" s="427"/>
      <c r="K2" s="427"/>
      <c r="L2" s="427"/>
      <c r="M2" s="427"/>
      <c r="N2" s="427"/>
      <c r="O2" s="427"/>
      <c r="P2" s="427"/>
    </row>
    <row r="3" spans="1:17" ht="16.5" x14ac:dyDescent="0.25">
      <c r="A3" s="422" t="s">
        <v>89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</row>
    <row r="4" spans="1:17" s="153" customFormat="1" ht="17.25" customHeight="1" x14ac:dyDescent="0.3">
      <c r="A4" s="450" t="s">
        <v>414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</row>
    <row r="5" spans="1:17" x14ac:dyDescent="0.25">
      <c r="A5" s="89"/>
    </row>
    <row r="6" spans="1:17" ht="29.25" customHeight="1" x14ac:dyDescent="0.25">
      <c r="A6" s="448" t="s">
        <v>0</v>
      </c>
      <c r="B6" s="87" t="s">
        <v>35</v>
      </c>
      <c r="C6" s="87" t="s">
        <v>43</v>
      </c>
      <c r="D6" s="448" t="s">
        <v>90</v>
      </c>
      <c r="E6" s="448"/>
      <c r="F6" s="448"/>
      <c r="G6" s="448"/>
      <c r="H6" s="448"/>
      <c r="I6" s="448"/>
      <c r="J6" s="87" t="s">
        <v>43</v>
      </c>
      <c r="K6" s="448" t="s">
        <v>81</v>
      </c>
      <c r="L6" s="448"/>
      <c r="M6" s="448"/>
      <c r="N6" s="448"/>
      <c r="O6" s="448"/>
      <c r="P6" s="448"/>
      <c r="Q6" s="448"/>
    </row>
    <row r="7" spans="1:17" ht="44.25" customHeight="1" x14ac:dyDescent="0.25">
      <c r="A7" s="448"/>
      <c r="B7" s="87" t="s">
        <v>36</v>
      </c>
      <c r="C7" s="87" t="s">
        <v>44</v>
      </c>
      <c r="D7" s="87" t="s">
        <v>43</v>
      </c>
      <c r="E7" s="87" t="s">
        <v>45</v>
      </c>
      <c r="F7" s="87" t="s">
        <v>46</v>
      </c>
      <c r="G7" s="87" t="s">
        <v>92</v>
      </c>
      <c r="H7" s="87" t="s">
        <v>93</v>
      </c>
      <c r="I7" s="87" t="s">
        <v>94</v>
      </c>
      <c r="J7" s="87" t="s">
        <v>91</v>
      </c>
      <c r="K7" s="87" t="s">
        <v>43</v>
      </c>
      <c r="L7" s="87" t="s">
        <v>45</v>
      </c>
      <c r="M7" s="87" t="s">
        <v>46</v>
      </c>
      <c r="N7" s="87" t="s">
        <v>92</v>
      </c>
      <c r="O7" s="87" t="s">
        <v>93</v>
      </c>
      <c r="P7" s="87" t="s">
        <v>121</v>
      </c>
      <c r="Q7" s="87" t="s">
        <v>122</v>
      </c>
    </row>
    <row r="8" spans="1:17" s="70" customFormat="1" ht="30.75" customHeight="1" x14ac:dyDescent="0.25">
      <c r="A8" s="191" t="s">
        <v>9</v>
      </c>
      <c r="B8" s="346" t="s">
        <v>10</v>
      </c>
      <c r="C8" s="191">
        <f>C9</f>
        <v>1</v>
      </c>
      <c r="D8" s="191">
        <f t="shared" ref="D8:I8" si="0">D9</f>
        <v>1</v>
      </c>
      <c r="E8" s="191">
        <f t="shared" si="0"/>
        <v>1</v>
      </c>
      <c r="F8" s="191">
        <f t="shared" si="0"/>
        <v>0</v>
      </c>
      <c r="G8" s="191">
        <f t="shared" si="0"/>
        <v>0</v>
      </c>
      <c r="H8" s="191">
        <f t="shared" si="0"/>
        <v>0</v>
      </c>
      <c r="I8" s="191">
        <f t="shared" si="0"/>
        <v>0</v>
      </c>
      <c r="J8" s="191">
        <f t="shared" ref="J8" si="1">J9</f>
        <v>24</v>
      </c>
      <c r="K8" s="191">
        <f t="shared" ref="K8" si="2">K9</f>
        <v>24</v>
      </c>
      <c r="L8" s="191">
        <f t="shared" ref="L8" si="3">L9</f>
        <v>24</v>
      </c>
      <c r="M8" s="191">
        <f t="shared" ref="M8" si="4">M9</f>
        <v>0</v>
      </c>
      <c r="N8" s="191">
        <f t="shared" ref="N8" si="5">N9</f>
        <v>0</v>
      </c>
      <c r="O8" s="191">
        <f t="shared" ref="O8" si="6">O9</f>
        <v>0</v>
      </c>
      <c r="P8" s="191">
        <f t="shared" ref="P8:Q8" si="7">P9</f>
        <v>0</v>
      </c>
      <c r="Q8" s="191">
        <f t="shared" si="7"/>
        <v>0</v>
      </c>
    </row>
    <row r="9" spans="1:17" s="9" customFormat="1" ht="36" customHeight="1" x14ac:dyDescent="0.25">
      <c r="A9" s="192">
        <v>1</v>
      </c>
      <c r="B9" s="145" t="s">
        <v>100</v>
      </c>
      <c r="C9" s="191">
        <f>'7.1'!E12</f>
        <v>1</v>
      </c>
      <c r="D9" s="192">
        <f>SUM(E9:I9)</f>
        <v>1</v>
      </c>
      <c r="E9" s="192">
        <v>1</v>
      </c>
      <c r="F9" s="192">
        <v>0</v>
      </c>
      <c r="G9" s="192">
        <v>0</v>
      </c>
      <c r="H9" s="192">
        <v>0</v>
      </c>
      <c r="I9" s="192">
        <v>0</v>
      </c>
      <c r="J9" s="192">
        <f>'7.1'!H12</f>
        <v>24</v>
      </c>
      <c r="K9" s="192">
        <f>SUM(L9:Q9)</f>
        <v>24</v>
      </c>
      <c r="L9" s="192">
        <v>24</v>
      </c>
      <c r="M9" s="192">
        <v>0</v>
      </c>
      <c r="N9" s="192">
        <v>0</v>
      </c>
      <c r="O9" s="192">
        <v>0</v>
      </c>
      <c r="P9" s="192">
        <v>0</v>
      </c>
      <c r="Q9" s="192">
        <v>0</v>
      </c>
    </row>
    <row r="10" spans="1:17" s="70" customFormat="1" ht="41.25" customHeight="1" x14ac:dyDescent="0.25">
      <c r="A10" s="191" t="s">
        <v>11</v>
      </c>
      <c r="B10" s="346" t="s">
        <v>12</v>
      </c>
      <c r="C10" s="191">
        <f>SUM(C11:C18)</f>
        <v>7</v>
      </c>
      <c r="D10" s="191">
        <f t="shared" ref="D10:P10" si="8">SUM(D11:D18)</f>
        <v>7</v>
      </c>
      <c r="E10" s="191">
        <f t="shared" si="8"/>
        <v>7</v>
      </c>
      <c r="F10" s="191">
        <f t="shared" si="8"/>
        <v>0</v>
      </c>
      <c r="G10" s="191">
        <f t="shared" si="8"/>
        <v>0</v>
      </c>
      <c r="H10" s="191">
        <f t="shared" si="8"/>
        <v>0</v>
      </c>
      <c r="I10" s="191">
        <f t="shared" si="8"/>
        <v>0</v>
      </c>
      <c r="J10" s="191">
        <f>SUM(J11:J18)</f>
        <v>166</v>
      </c>
      <c r="K10" s="191">
        <f>SUM(K11:K18)</f>
        <v>166</v>
      </c>
      <c r="L10" s="191">
        <f t="shared" si="8"/>
        <v>163</v>
      </c>
      <c r="M10" s="191">
        <f t="shared" si="8"/>
        <v>0</v>
      </c>
      <c r="N10" s="191">
        <f t="shared" si="8"/>
        <v>0</v>
      </c>
      <c r="O10" s="191">
        <f t="shared" si="8"/>
        <v>2</v>
      </c>
      <c r="P10" s="191">
        <f t="shared" si="8"/>
        <v>1</v>
      </c>
      <c r="Q10" s="191">
        <f t="shared" ref="Q10" si="9">SUM(Q11:Q18)</f>
        <v>0</v>
      </c>
    </row>
    <row r="11" spans="1:17" s="17" customFormat="1" ht="26.25" customHeight="1" x14ac:dyDescent="0.25">
      <c r="A11" s="167">
        <v>1</v>
      </c>
      <c r="B11" s="168" t="s">
        <v>101</v>
      </c>
      <c r="C11" s="191">
        <f>'7.1'!E14</f>
        <v>0</v>
      </c>
      <c r="D11" s="192">
        <f>SUM(E11:I11)</f>
        <v>0</v>
      </c>
      <c r="E11" s="192">
        <v>0</v>
      </c>
      <c r="F11" s="192">
        <v>0</v>
      </c>
      <c r="G11" s="192">
        <v>0</v>
      </c>
      <c r="H11" s="192">
        <v>0</v>
      </c>
      <c r="I11" s="192">
        <v>0</v>
      </c>
      <c r="J11" s="192">
        <f>'7.1'!H14</f>
        <v>16</v>
      </c>
      <c r="K11" s="192">
        <v>16</v>
      </c>
      <c r="L11" s="192">
        <v>15</v>
      </c>
      <c r="M11" s="192">
        <v>0</v>
      </c>
      <c r="N11" s="192">
        <v>0</v>
      </c>
      <c r="O11" s="192">
        <v>0</v>
      </c>
      <c r="P11" s="192">
        <v>1</v>
      </c>
      <c r="Q11" s="192">
        <v>0</v>
      </c>
    </row>
    <row r="12" spans="1:17" s="18" customFormat="1" ht="26.25" customHeight="1" x14ac:dyDescent="0.25">
      <c r="A12" s="167">
        <v>2</v>
      </c>
      <c r="B12" s="168" t="s">
        <v>102</v>
      </c>
      <c r="C12" s="191">
        <f>'7.1'!E15</f>
        <v>0</v>
      </c>
      <c r="D12" s="192">
        <f t="shared" ref="D12:D15" si="10">SUM(E12:I12)</f>
        <v>0</v>
      </c>
      <c r="E12" s="192">
        <v>0</v>
      </c>
      <c r="F12" s="192">
        <v>0</v>
      </c>
      <c r="G12" s="192">
        <v>0</v>
      </c>
      <c r="H12" s="192">
        <v>0</v>
      </c>
      <c r="I12" s="192">
        <v>0</v>
      </c>
      <c r="J12" s="192">
        <f>'7.1'!H15</f>
        <v>9</v>
      </c>
      <c r="K12" s="192">
        <f>SUM(L12:Q12)</f>
        <v>9</v>
      </c>
      <c r="L12" s="192">
        <v>9</v>
      </c>
      <c r="M12" s="192">
        <v>0</v>
      </c>
      <c r="N12" s="192">
        <v>0</v>
      </c>
      <c r="O12" s="192">
        <v>0</v>
      </c>
      <c r="P12" s="192">
        <v>0</v>
      </c>
      <c r="Q12" s="192">
        <v>0</v>
      </c>
    </row>
    <row r="13" spans="1:17" s="17" customFormat="1" ht="26.25" customHeight="1" x14ac:dyDescent="0.25">
      <c r="A13" s="167">
        <v>3</v>
      </c>
      <c r="B13" s="168" t="s">
        <v>104</v>
      </c>
      <c r="C13" s="191">
        <f>'7.1'!E16</f>
        <v>4</v>
      </c>
      <c r="D13" s="192">
        <f t="shared" si="10"/>
        <v>4</v>
      </c>
      <c r="E13" s="192">
        <v>4</v>
      </c>
      <c r="F13" s="192">
        <v>0</v>
      </c>
      <c r="G13" s="192">
        <v>0</v>
      </c>
      <c r="H13" s="192">
        <v>0</v>
      </c>
      <c r="I13" s="192">
        <v>0</v>
      </c>
      <c r="J13" s="192">
        <f>'7.1'!H16</f>
        <v>61</v>
      </c>
      <c r="K13" s="192">
        <v>61</v>
      </c>
      <c r="L13" s="192">
        <v>61</v>
      </c>
      <c r="M13" s="192">
        <v>0</v>
      </c>
      <c r="N13" s="192">
        <v>0</v>
      </c>
      <c r="O13" s="192">
        <v>0</v>
      </c>
      <c r="P13" s="192">
        <v>0</v>
      </c>
      <c r="Q13" s="192">
        <v>0</v>
      </c>
    </row>
    <row r="14" spans="1:17" s="18" customFormat="1" ht="26.25" customHeight="1" x14ac:dyDescent="0.25">
      <c r="A14" s="167">
        <v>4</v>
      </c>
      <c r="B14" s="168" t="s">
        <v>105</v>
      </c>
      <c r="C14" s="191">
        <f>'7.1'!E17</f>
        <v>0</v>
      </c>
      <c r="D14" s="192">
        <f t="shared" si="10"/>
        <v>0</v>
      </c>
      <c r="E14" s="192">
        <v>0</v>
      </c>
      <c r="F14" s="192">
        <v>0</v>
      </c>
      <c r="G14" s="192">
        <v>0</v>
      </c>
      <c r="H14" s="192">
        <v>0</v>
      </c>
      <c r="I14" s="192">
        <v>0</v>
      </c>
      <c r="J14" s="192">
        <f>'7.1'!H17</f>
        <v>44</v>
      </c>
      <c r="K14" s="192">
        <v>44</v>
      </c>
      <c r="L14" s="192">
        <v>43</v>
      </c>
      <c r="M14" s="192">
        <v>0</v>
      </c>
      <c r="N14" s="192">
        <v>0</v>
      </c>
      <c r="O14" s="192">
        <v>1</v>
      </c>
      <c r="P14" s="192">
        <v>0</v>
      </c>
      <c r="Q14" s="192">
        <v>0</v>
      </c>
    </row>
    <row r="15" spans="1:17" s="9" customFormat="1" ht="26.25" customHeight="1" x14ac:dyDescent="0.25">
      <c r="A15" s="167">
        <v>5</v>
      </c>
      <c r="B15" s="168" t="s">
        <v>106</v>
      </c>
      <c r="C15" s="191">
        <f>'7.1'!E18</f>
        <v>0</v>
      </c>
      <c r="D15" s="192">
        <f t="shared" si="10"/>
        <v>0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  <c r="J15" s="192">
        <f>'7.1'!H18</f>
        <v>6</v>
      </c>
      <c r="K15" s="192">
        <v>6</v>
      </c>
      <c r="L15" s="192">
        <v>6</v>
      </c>
      <c r="M15" s="192">
        <v>0</v>
      </c>
      <c r="N15" s="192">
        <v>0</v>
      </c>
      <c r="O15" s="192">
        <v>0</v>
      </c>
      <c r="P15" s="192">
        <v>0</v>
      </c>
      <c r="Q15" s="192">
        <v>0</v>
      </c>
    </row>
    <row r="16" spans="1:17" s="17" customFormat="1" ht="26.25" customHeight="1" x14ac:dyDescent="0.25">
      <c r="A16" s="167">
        <v>6</v>
      </c>
      <c r="B16" s="168" t="s">
        <v>107</v>
      </c>
      <c r="C16" s="191">
        <f>'7.1'!E19</f>
        <v>1</v>
      </c>
      <c r="D16" s="192">
        <f>SUM(E16:I16)</f>
        <v>1</v>
      </c>
      <c r="E16" s="192">
        <v>1</v>
      </c>
      <c r="F16" s="192">
        <v>0</v>
      </c>
      <c r="G16" s="192">
        <v>0</v>
      </c>
      <c r="H16" s="192">
        <v>0</v>
      </c>
      <c r="I16" s="192">
        <v>0</v>
      </c>
      <c r="J16" s="192">
        <f>'7.1'!H19</f>
        <v>5</v>
      </c>
      <c r="K16" s="192">
        <v>5</v>
      </c>
      <c r="L16" s="192">
        <v>5</v>
      </c>
      <c r="M16" s="192">
        <v>0</v>
      </c>
      <c r="N16" s="192">
        <v>0</v>
      </c>
      <c r="O16" s="192">
        <v>0</v>
      </c>
      <c r="P16" s="192">
        <v>0</v>
      </c>
      <c r="Q16" s="192">
        <v>0</v>
      </c>
    </row>
    <row r="17" spans="1:17" s="9" customFormat="1" ht="26.25" customHeight="1" x14ac:dyDescent="0.25">
      <c r="A17" s="167">
        <v>7</v>
      </c>
      <c r="B17" s="168" t="s">
        <v>108</v>
      </c>
      <c r="C17" s="191">
        <f>'7.1'!E20</f>
        <v>0</v>
      </c>
      <c r="D17" s="192">
        <v>0</v>
      </c>
      <c r="E17" s="192">
        <v>0</v>
      </c>
      <c r="F17" s="192">
        <v>0</v>
      </c>
      <c r="G17" s="192">
        <v>0</v>
      </c>
      <c r="H17" s="192">
        <v>0</v>
      </c>
      <c r="I17" s="192">
        <v>0</v>
      </c>
      <c r="J17" s="192">
        <f>'7.1'!H20</f>
        <v>8</v>
      </c>
      <c r="K17" s="192">
        <v>8</v>
      </c>
      <c r="L17" s="192">
        <v>7</v>
      </c>
      <c r="M17" s="192">
        <v>0</v>
      </c>
      <c r="N17" s="192">
        <v>0</v>
      </c>
      <c r="O17" s="192">
        <v>1</v>
      </c>
      <c r="P17" s="192">
        <v>0</v>
      </c>
      <c r="Q17" s="192">
        <v>0</v>
      </c>
    </row>
    <row r="18" spans="1:17" s="9" customFormat="1" ht="26.25" customHeight="1" x14ac:dyDescent="0.25">
      <c r="A18" s="167">
        <v>8</v>
      </c>
      <c r="B18" s="168" t="s">
        <v>109</v>
      </c>
      <c r="C18" s="191">
        <f>'7.1'!E21</f>
        <v>2</v>
      </c>
      <c r="D18" s="192">
        <v>2</v>
      </c>
      <c r="E18" s="192">
        <v>2</v>
      </c>
      <c r="F18" s="192">
        <v>0</v>
      </c>
      <c r="G18" s="192">
        <v>0</v>
      </c>
      <c r="H18" s="192">
        <v>0</v>
      </c>
      <c r="I18" s="192">
        <v>0</v>
      </c>
      <c r="J18" s="192">
        <f>'7.1'!H21</f>
        <v>17</v>
      </c>
      <c r="K18" s="192">
        <v>17</v>
      </c>
      <c r="L18" s="192">
        <v>17</v>
      </c>
      <c r="M18" s="192">
        <v>0</v>
      </c>
      <c r="N18" s="192">
        <v>0</v>
      </c>
      <c r="O18" s="192">
        <v>0</v>
      </c>
      <c r="P18" s="192">
        <v>0</v>
      </c>
      <c r="Q18" s="192">
        <v>0</v>
      </c>
    </row>
    <row r="19" spans="1:17" ht="35.25" customHeight="1" x14ac:dyDescent="0.25">
      <c r="A19" s="191" t="s">
        <v>37</v>
      </c>
      <c r="B19" s="346" t="s">
        <v>13</v>
      </c>
      <c r="C19" s="191">
        <f>C8+C10</f>
        <v>8</v>
      </c>
      <c r="D19" s="191">
        <f t="shared" ref="D19:P19" si="11">D8+D10</f>
        <v>8</v>
      </c>
      <c r="E19" s="191">
        <f t="shared" si="11"/>
        <v>8</v>
      </c>
      <c r="F19" s="191">
        <f t="shared" si="11"/>
        <v>0</v>
      </c>
      <c r="G19" s="191">
        <f t="shared" si="11"/>
        <v>0</v>
      </c>
      <c r="H19" s="191">
        <f t="shared" si="11"/>
        <v>0</v>
      </c>
      <c r="I19" s="191">
        <f t="shared" si="11"/>
        <v>0</v>
      </c>
      <c r="J19" s="191">
        <f t="shared" si="11"/>
        <v>190</v>
      </c>
      <c r="K19" s="191">
        <f>K8+K10</f>
        <v>190</v>
      </c>
      <c r="L19" s="191">
        <f>L8+L10</f>
        <v>187</v>
      </c>
      <c r="M19" s="191">
        <f>M8+M10</f>
        <v>0</v>
      </c>
      <c r="N19" s="191">
        <f>N8+N10</f>
        <v>0</v>
      </c>
      <c r="O19" s="191">
        <f t="shared" si="11"/>
        <v>2</v>
      </c>
      <c r="P19" s="191">
        <f t="shared" si="11"/>
        <v>1</v>
      </c>
      <c r="Q19" s="191">
        <f>Q8+Q10</f>
        <v>0</v>
      </c>
    </row>
    <row r="20" spans="1:17" s="4" customFormat="1" ht="18.75" customHeight="1" x14ac:dyDescent="0.3">
      <c r="A20" s="363"/>
      <c r="B20" s="363"/>
      <c r="C20" s="363"/>
      <c r="D20" s="363"/>
      <c r="H20" s="364"/>
      <c r="I20" s="364"/>
      <c r="J20" s="364"/>
      <c r="K20" s="364"/>
      <c r="L20" s="364"/>
      <c r="M20" s="364"/>
      <c r="N20" s="364"/>
      <c r="O20" s="364"/>
    </row>
    <row r="21" spans="1:17" s="4" customFormat="1" ht="18.75" x14ac:dyDescent="0.3">
      <c r="A21" s="411"/>
      <c r="B21" s="411"/>
      <c r="C21" s="411"/>
      <c r="D21" s="411"/>
      <c r="E21" s="16"/>
      <c r="F21" s="16"/>
      <c r="G21" s="16"/>
      <c r="H21" s="412"/>
      <c r="I21" s="412"/>
      <c r="J21" s="412"/>
      <c r="K21" s="412"/>
      <c r="L21" s="412"/>
      <c r="M21" s="412"/>
      <c r="N21" s="412"/>
      <c r="O21" s="412"/>
    </row>
  </sheetData>
  <mergeCells count="10">
    <mergeCell ref="A20:D21"/>
    <mergeCell ref="H20:O21"/>
    <mergeCell ref="A6:A7"/>
    <mergeCell ref="D6:I6"/>
    <mergeCell ref="K1:L1"/>
    <mergeCell ref="A2:E2"/>
    <mergeCell ref="A3:P3"/>
    <mergeCell ref="F2:P2"/>
    <mergeCell ref="K6:Q6"/>
    <mergeCell ref="A4:O4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7.1</vt:lpstr>
      <vt:lpstr>7.2</vt:lpstr>
      <vt:lpstr>7.3</vt:lpstr>
      <vt:lpstr>7.4</vt:lpstr>
      <vt:lpstr>7.5</vt:lpstr>
      <vt:lpstr> 7.6</vt:lpstr>
      <vt:lpstr>7.7</vt:lpstr>
      <vt:lpstr>7.8</vt:lpstr>
      <vt:lpstr>7.9</vt:lpstr>
      <vt:lpstr>7.10</vt:lpstr>
      <vt:lpstr>7.11</vt:lpstr>
      <vt:lpstr>HN</vt:lpstr>
      <vt:lpstr>CN</vt:lpstr>
      <vt:lpstr>Sheet1</vt:lpstr>
      <vt:lpstr>'7.1'!Print_Titles</vt:lpstr>
      <vt:lpstr>'7.10'!Print_Titles</vt:lpstr>
      <vt:lpstr>'7.11'!Print_Titles</vt:lpstr>
      <vt:lpstr>'7.3'!Print_Titles</vt:lpstr>
      <vt:lpstr>'7.4'!Print_Titles</vt:lpstr>
      <vt:lpstr>'7.7'!Print_Titles</vt:lpstr>
      <vt:lpstr>'7.8'!Print_Titles</vt:lpstr>
      <vt:lpstr>CN!Print_Titles</vt:lpstr>
      <vt:lpstr>HN!Print_Titles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2023-12-25T03:36:30Z</cp:lastPrinted>
  <dcterms:created xsi:type="dcterms:W3CDTF">2021-09-01T09:28:17Z</dcterms:created>
  <dcterms:modified xsi:type="dcterms:W3CDTF">2023-12-27T10:17:59Z</dcterms:modified>
</cp:coreProperties>
</file>